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45" yWindow="915" windowWidth="14775" windowHeight="12285"/>
  </bookViews>
  <sheets>
    <sheet name="на сайт" sheetId="1" r:id="rId1"/>
  </sheets>
  <definedNames>
    <definedName name="_GoBack" localSheetId="0">'на сайт'!$C$28</definedName>
    <definedName name="_xlnm.Print_Titles" localSheetId="0">'на сайт'!$2:$3</definedName>
    <definedName name="_xlnm.Print_Area" localSheetId="0">'на сайт'!$A$1:$G$63</definedName>
  </definedNames>
  <calcPr calcId="124519"/>
</workbook>
</file>

<file path=xl/calcChain.xml><?xml version="1.0" encoding="utf-8"?>
<calcChain xmlns="http://schemas.openxmlformats.org/spreadsheetml/2006/main">
  <c r="I54" i="1"/>
  <c r="I51"/>
  <c r="I50"/>
  <c r="I48"/>
  <c r="I40"/>
  <c r="I36"/>
  <c r="I32"/>
  <c r="I29"/>
  <c r="I27"/>
  <c r="I25"/>
  <c r="I23"/>
  <c r="I17"/>
  <c r="I13"/>
  <c r="I9"/>
  <c r="I6"/>
  <c r="I4"/>
  <c r="I5"/>
  <c r="J5" s="1"/>
  <c r="K5" s="1"/>
  <c r="I34" l="1"/>
  <c r="I31"/>
  <c r="J31" s="1"/>
  <c r="I30"/>
  <c r="J30" s="1"/>
  <c r="K30" s="1"/>
  <c r="J25" l="1"/>
  <c r="K25" s="1"/>
  <c r="I10"/>
  <c r="J10" s="1"/>
  <c r="K10" s="1"/>
  <c r="I8"/>
  <c r="J8" s="1"/>
  <c r="K8" s="1"/>
  <c r="I7"/>
  <c r="J7" s="1"/>
  <c r="K7" s="1"/>
  <c r="J6"/>
  <c r="K6" s="1"/>
  <c r="J26" l="1"/>
  <c r="I26"/>
  <c r="I55" l="1"/>
  <c r="J55" s="1"/>
  <c r="K55" s="1"/>
  <c r="J54"/>
  <c r="K54" s="1"/>
  <c r="I53"/>
  <c r="J53" s="1"/>
  <c r="K53" s="1"/>
  <c r="I52"/>
  <c r="J52" s="1"/>
  <c r="K52" s="1"/>
  <c r="J51"/>
  <c r="K51" s="1"/>
  <c r="J50"/>
  <c r="K50" s="1"/>
  <c r="I49"/>
  <c r="J49" s="1"/>
  <c r="K49" s="1"/>
  <c r="J48"/>
  <c r="K48" s="1"/>
  <c r="I47"/>
  <c r="J47" s="1"/>
  <c r="K47" s="1"/>
  <c r="I46"/>
  <c r="J46" s="1"/>
  <c r="K46" s="1"/>
  <c r="I45"/>
  <c r="J45" s="1"/>
  <c r="K45" s="1"/>
  <c r="I44"/>
  <c r="J44" s="1"/>
  <c r="K44" s="1"/>
  <c r="I43"/>
  <c r="J43" s="1"/>
  <c r="K43" s="1"/>
  <c r="I42"/>
  <c r="J42" s="1"/>
  <c r="K42" s="1"/>
  <c r="I41"/>
  <c r="J41" s="1"/>
  <c r="K41" s="1"/>
  <c r="J40"/>
  <c r="K40" s="1"/>
  <c r="I38"/>
  <c r="J38" s="1"/>
  <c r="K38" s="1"/>
  <c r="I37"/>
  <c r="J37" s="1"/>
  <c r="K37" s="1"/>
  <c r="J36"/>
  <c r="K36" s="1"/>
  <c r="I35"/>
  <c r="J35" s="1"/>
  <c r="K35" s="1"/>
  <c r="J34"/>
  <c r="K34" s="1"/>
  <c r="I33"/>
  <c r="J33" s="1"/>
  <c r="K33" s="1"/>
  <c r="J32"/>
  <c r="K32" s="1"/>
  <c r="J29"/>
  <c r="K29" s="1"/>
  <c r="I28"/>
  <c r="J28" s="1"/>
  <c r="K28" s="1"/>
  <c r="J27"/>
  <c r="K27" s="1"/>
  <c r="K26"/>
  <c r="I24"/>
  <c r="J24" s="1"/>
  <c r="K24" s="1"/>
  <c r="J23"/>
  <c r="K23" s="1"/>
  <c r="I22"/>
  <c r="J22" s="1"/>
  <c r="K22" s="1"/>
  <c r="I20"/>
  <c r="J20" s="1"/>
  <c r="K20" s="1"/>
  <c r="I18"/>
  <c r="J18" s="1"/>
  <c r="K18" s="1"/>
  <c r="J17"/>
  <c r="K17" s="1"/>
  <c r="I16"/>
  <c r="J16" s="1"/>
  <c r="K16" s="1"/>
  <c r="I15"/>
  <c r="J15" s="1"/>
  <c r="K15" s="1"/>
  <c r="I14"/>
  <c r="J14" s="1"/>
  <c r="K14" s="1"/>
  <c r="J13"/>
  <c r="K13" s="1"/>
  <c r="I12"/>
  <c r="J12" s="1"/>
  <c r="K12" s="1"/>
  <c r="I11"/>
  <c r="J11" s="1"/>
  <c r="K11" s="1"/>
  <c r="J9"/>
  <c r="K9" s="1"/>
  <c r="J4" l="1"/>
  <c r="K4" s="1"/>
  <c r="B3"/>
  <c r="C3" s="1"/>
  <c r="D3" s="1"/>
  <c r="E3" s="1"/>
  <c r="F3" s="1"/>
  <c r="I3" s="1"/>
  <c r="J3" s="1"/>
  <c r="K3" s="1"/>
  <c r="K31"/>
</calcChain>
</file>

<file path=xl/comments1.xml><?xml version="1.0" encoding="utf-8"?>
<comments xmlns="http://schemas.openxmlformats.org/spreadsheetml/2006/main">
  <authors>
    <author>dumich_av</author>
  </authors>
  <commentLis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 СТАВКА =
48694,65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<sst xmlns="http://schemas.openxmlformats.org/spreadsheetml/2006/main" count="170" uniqueCount="117">
  <si>
    <t>Полное  наименование учреждения</t>
  </si>
  <si>
    <t>Занимаемая должность</t>
  </si>
  <si>
    <t>ФИО</t>
  </si>
  <si>
    <t>Директор</t>
  </si>
  <si>
    <t>Главный бухгалтер</t>
  </si>
  <si>
    <t>Букреева Наталья Львовна</t>
  </si>
  <si>
    <t>Борисова Татьяна Викторовна</t>
  </si>
  <si>
    <t>Тарасенко Юрий Андреевич</t>
  </si>
  <si>
    <t>Лунькова Надежда Александровна</t>
  </si>
  <si>
    <t>Байкалова Екатерина Олеговна</t>
  </si>
  <si>
    <t xml:space="preserve">Кудряшов Геннадий Викторович </t>
  </si>
  <si>
    <t>Койпиш Марина Михайловна</t>
  </si>
  <si>
    <t>Рассадина Ирина Николаевна</t>
  </si>
  <si>
    <t xml:space="preserve">Заместитель директора </t>
  </si>
  <si>
    <t>Краснова Елена Аркадьевна</t>
  </si>
  <si>
    <t>Зельина Марина Николаевна</t>
  </si>
  <si>
    <t>Кобелкова Татьяна Борисовна</t>
  </si>
  <si>
    <t>Новикова Ольга Владимировна</t>
  </si>
  <si>
    <t>Янина Светлана Владимировна</t>
  </si>
  <si>
    <t>Пантелеева Марина Владимировна</t>
  </si>
  <si>
    <t>Королева Татьяна Владимировна</t>
  </si>
  <si>
    <t>Заместитель директора</t>
  </si>
  <si>
    <t>Струкова Екатерина Александровна</t>
  </si>
  <si>
    <t>Баринова Наталья Александровна</t>
  </si>
  <si>
    <t>Щепунова Наталья Анатольевна</t>
  </si>
  <si>
    <t>Заместитель директора по медицинской части</t>
  </si>
  <si>
    <t>Алексинская Евгения Владимировна</t>
  </si>
  <si>
    <t>Мочалина Ирина Александровна</t>
  </si>
  <si>
    <t>Скворцова Любовь Александровна</t>
  </si>
  <si>
    <t>Безрукова Елена Николаевна</t>
  </si>
  <si>
    <t>Морозова Марина Юрьевна</t>
  </si>
  <si>
    <t>Тарасова Ирина Анатольевна</t>
  </si>
  <si>
    <t>Юркевич Сергей Михайлович</t>
  </si>
  <si>
    <t>Балябкина Фаина Анатольевна</t>
  </si>
  <si>
    <t>Заместитель директора по общим вопросам</t>
  </si>
  <si>
    <t>Боков Сергей Александрович</t>
  </si>
  <si>
    <t>Короткова Ольга Николаевна</t>
  </si>
  <si>
    <t>по ШР</t>
  </si>
  <si>
    <t>ШР*13</t>
  </si>
  <si>
    <t>ШР*13/12</t>
  </si>
  <si>
    <t>отклонение</t>
  </si>
  <si>
    <t>Интенсивность</t>
  </si>
  <si>
    <t>%</t>
  </si>
  <si>
    <t>сумма</t>
  </si>
  <si>
    <r>
      <t xml:space="preserve">60 </t>
    </r>
    <r>
      <rPr>
        <sz val="10"/>
        <rFont val="Times New Roman"/>
        <family val="1"/>
        <charset val="204"/>
      </rPr>
      <t>(20.11.2019)</t>
    </r>
  </si>
  <si>
    <r>
      <t xml:space="preserve">30 </t>
    </r>
    <r>
      <rPr>
        <sz val="10"/>
        <rFont val="Times New Roman"/>
        <family val="1"/>
        <charset val="204"/>
      </rPr>
      <t>(01.01-30.04.2019)</t>
    </r>
  </si>
  <si>
    <t>6615,95                   3257,98</t>
  </si>
  <si>
    <r>
      <t xml:space="preserve">20 </t>
    </r>
    <r>
      <rPr>
        <sz val="10"/>
        <rFont val="Times New Roman"/>
        <family val="1"/>
        <charset val="204"/>
      </rPr>
      <t xml:space="preserve">(27.03-30.04.2019) </t>
    </r>
    <r>
      <rPr>
        <sz val="11"/>
        <rFont val="Times New Roman"/>
        <family val="1"/>
        <charset val="204"/>
      </rPr>
      <t xml:space="preserve">                     10 </t>
    </r>
    <r>
      <rPr>
        <sz val="10"/>
        <rFont val="Times New Roman"/>
        <family val="1"/>
        <charset val="204"/>
      </rPr>
      <t>(01.05.-31.06)</t>
    </r>
  </si>
  <si>
    <t>ГБУСО ВО "Арбузовский психоневрологический интернат"</t>
  </si>
  <si>
    <t>ГБУСО ВО "Балакиревский психоневрологический интернат"</t>
  </si>
  <si>
    <t>ГБУСОВО "Болотский психоневрологический интернат"</t>
  </si>
  <si>
    <t>Сергеева Елена Алексеевна</t>
  </si>
  <si>
    <t>Веселова Елена Викторовна</t>
  </si>
  <si>
    <t>ГБУСО ВО "Владимирский психоневрологический интернат"</t>
  </si>
  <si>
    <t xml:space="preserve">ГБУСО ВО "Вязниковский дом-интернат для престарелых и инвалидов"Пансионат имени Е.П.Глинки" </t>
  </si>
  <si>
    <t>ГБУСО ВО "Гусевской психоневрологический интернат"</t>
  </si>
  <si>
    <t>ГБУСО ВО "Жереховский психоневрологический интернат"</t>
  </si>
  <si>
    <t>ГБУСОВО " Ковровский специальный дом-интернат для престарелых и инвалидов"</t>
  </si>
  <si>
    <t>ГБУСО ВО "Копнинский психоневрологический интернат"</t>
  </si>
  <si>
    <t>ГБУСО ВО "Муромский дом-интернат для престарелых и инвалидов "Пансионат г.Мурома"</t>
  </si>
  <si>
    <t>ГБУСО ВО "Новлянский дом-интернат для престарелых и инвалидов"</t>
  </si>
  <si>
    <t>ГБУСО ВО "Оргтрудовский дом-интеранат для престарелых и инвалидов"</t>
  </si>
  <si>
    <t>ГБУСОВО "Пансионат пос.Садовый"</t>
  </si>
  <si>
    <t>ГБУСО ВО "Папулинский дом-интернат милосердия для престарелых и инвалидов"</t>
  </si>
  <si>
    <t>ГБУСО ВО "Психоневрологический интернат г.Гусь-Хрустальный,п.Гусевский"</t>
  </si>
  <si>
    <t>ГБУСОВО "Собинский психоневрологический интернат"</t>
  </si>
  <si>
    <t>ГБУСОВО "Суздальский дом-интернат для престарелых и инвалидов"</t>
  </si>
  <si>
    <t>ГБУСОВО «Тюрмеровский психоневрологический интернат «Учебный центр сопровождаемого проживания»</t>
  </si>
  <si>
    <t>ГБУСО ВО "Хольковский психоневрологический интернат"</t>
  </si>
  <si>
    <t>ГАУСО ВО "Геронтологический центр "Ветеран"</t>
  </si>
  <si>
    <t>Нетеду Олег Георгиевич</t>
  </si>
  <si>
    <t>Морозова Ирина Викторовна</t>
  </si>
  <si>
    <t>Кичигина Татьяна Викторовна</t>
  </si>
  <si>
    <t>Осипчук Татьяна Николаевна</t>
  </si>
  <si>
    <t>Пискунова Ольга Анатольевна</t>
  </si>
  <si>
    <t>Архипова Марина Рафаиловна</t>
  </si>
  <si>
    <t>Сергеева Екатерина Александровна</t>
  </si>
  <si>
    <t>Рогова Ольга Константиновна</t>
  </si>
  <si>
    <t>Скулова Татьяна Борисовна</t>
  </si>
  <si>
    <t>Федорова Ирина Александровна</t>
  </si>
  <si>
    <t>Федосеева Елена Владимировна</t>
  </si>
  <si>
    <t>Рагушина Оксана Владимировна</t>
  </si>
  <si>
    <t>Телегина Татьяна Борисовна</t>
  </si>
  <si>
    <t>Климаков Михаил Иванович</t>
  </si>
  <si>
    <t>Кашицына Ирина Борисовна</t>
  </si>
  <si>
    <t>Звездкина Дарья Александровна</t>
  </si>
  <si>
    <t>ГКУСО ВО «Владимирский областной специальный дом для ветеранов»</t>
  </si>
  <si>
    <t>Шульга Елена Викторовна</t>
  </si>
  <si>
    <t>ГАУСОВО «Кольчугинский дом-интернат милосердия для престарелых и инвалидов»</t>
  </si>
  <si>
    <t>Ефремов Сергей Вячеславович</t>
  </si>
  <si>
    <t>Давыдова Светлана Николаевна</t>
  </si>
  <si>
    <t>ГКУСО ВО «Владимирский центр реабилитации для лиц без определенного места жительства»</t>
  </si>
  <si>
    <t>ГКУСО ВО "Кольчугинский детский интернат для детей с особенностями развития"</t>
  </si>
  <si>
    <t>Мельникова Наталья Валентиновна</t>
  </si>
  <si>
    <t>Калантарян Ануш Фронтовиковна</t>
  </si>
  <si>
    <t>Харитонова Марина Викторовна</t>
  </si>
  <si>
    <t>Информация о рассчитываемой за 2020 календарный год среднемесячной заработной плате по домам-интернатам</t>
  </si>
  <si>
    <t>И.О. директора</t>
  </si>
  <si>
    <t>24.08.2020-09.09.2020</t>
  </si>
  <si>
    <t>02.11.2020-19.11.2020</t>
  </si>
  <si>
    <t>Крылова Л.А.</t>
  </si>
  <si>
    <t>Среднемесячная заработная плата за 2020 год, рублей</t>
  </si>
  <si>
    <t>Период работы в должности, в случае, если за 2020 год работник отработал неполный календарный год</t>
  </si>
  <si>
    <t>Сергеева С.А.</t>
  </si>
  <si>
    <t>01.01.2020-13.11.2020</t>
  </si>
  <si>
    <t>Карташова И.Ф.</t>
  </si>
  <si>
    <t>16.11.2020-31.12.2020</t>
  </si>
  <si>
    <t>главный бухгалтер</t>
  </si>
  <si>
    <t>Тараканова Г.П.</t>
  </si>
  <si>
    <t>01.01.2020-25.11.2020</t>
  </si>
  <si>
    <t>Шаумянова А.В.</t>
  </si>
  <si>
    <t>30.11.2020-31.12.2020</t>
  </si>
  <si>
    <t>Никитин Александр Владимирович</t>
  </si>
  <si>
    <t>Заместитель директора по воспитательной и реабилитационной работе</t>
  </si>
  <si>
    <t xml:space="preserve"> 01.01.2020-17.09.2020</t>
  </si>
  <si>
    <t>01.01.2020-27.04.2020</t>
  </si>
  <si>
    <t>20.11.2019-23.06.2020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</si>
</sst>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BreakPreview" topLeftCell="A46" zoomScaleSheetLayoutView="100" workbookViewId="0">
      <selection activeCell="B31" sqref="B31"/>
    </sheetView>
  </sheetViews>
  <sheetFormatPr defaultColWidth="9.140625" defaultRowHeight="15.75"/>
  <cols>
    <col min="1" max="1" width="28.7109375" style="14" customWidth="1"/>
    <col min="2" max="2" width="42" style="14" customWidth="1"/>
    <col min="3" max="3" width="23.28515625" style="4" customWidth="1"/>
    <col min="4" max="4" width="16.42578125" style="3" customWidth="1"/>
    <col min="5" max="5" width="26.85546875" style="17" customWidth="1"/>
    <col min="6" max="6" width="13.5703125" style="1" hidden="1" customWidth="1"/>
    <col min="7" max="7" width="9.7109375" style="3" hidden="1" customWidth="1"/>
    <col min="8" max="8" width="10.7109375" style="3" hidden="1" customWidth="1"/>
    <col min="9" max="9" width="21" style="1" hidden="1" customWidth="1"/>
    <col min="10" max="10" width="10.85546875" style="1" hidden="1" customWidth="1"/>
    <col min="11" max="11" width="12.42578125" style="1" hidden="1" customWidth="1"/>
    <col min="12" max="16384" width="9.140625" style="1"/>
  </cols>
  <sheetData>
    <row r="1" spans="1:11" ht="27.75" customHeight="1">
      <c r="A1" s="38" t="s">
        <v>96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54.75" customHeight="1">
      <c r="A2" s="13" t="s">
        <v>0</v>
      </c>
      <c r="B2" s="13" t="s">
        <v>1</v>
      </c>
      <c r="C2" s="7" t="s">
        <v>2</v>
      </c>
      <c r="D2" s="6" t="s">
        <v>101</v>
      </c>
      <c r="E2" s="15" t="s">
        <v>102</v>
      </c>
      <c r="F2" s="8" t="s">
        <v>37</v>
      </c>
      <c r="G2" s="36" t="s">
        <v>41</v>
      </c>
      <c r="H2" s="37"/>
      <c r="I2" s="6" t="s">
        <v>38</v>
      </c>
      <c r="J2" s="6" t="s">
        <v>39</v>
      </c>
      <c r="K2" s="6" t="s">
        <v>40</v>
      </c>
    </row>
    <row r="3" spans="1:11" s="3" customFormat="1" ht="15.75" customHeight="1">
      <c r="A3" s="9">
        <v>1</v>
      </c>
      <c r="B3" s="9">
        <f>A3+1</f>
        <v>2</v>
      </c>
      <c r="C3" s="10">
        <f t="shared" ref="C3:K3" si="0">B3+1</f>
        <v>3</v>
      </c>
      <c r="D3" s="9">
        <f t="shared" si="0"/>
        <v>4</v>
      </c>
      <c r="E3" s="16">
        <f t="shared" si="0"/>
        <v>5</v>
      </c>
      <c r="F3" s="9">
        <f t="shared" si="0"/>
        <v>6</v>
      </c>
      <c r="G3" s="9" t="s">
        <v>42</v>
      </c>
      <c r="H3" s="9" t="s">
        <v>43</v>
      </c>
      <c r="I3" s="9">
        <f>F3+1</f>
        <v>7</v>
      </c>
      <c r="J3" s="9">
        <f t="shared" si="0"/>
        <v>8</v>
      </c>
      <c r="K3" s="9">
        <f t="shared" si="0"/>
        <v>9</v>
      </c>
    </row>
    <row r="4" spans="1:11" s="22" customFormat="1" ht="34.5" customHeight="1">
      <c r="A4" s="39" t="s">
        <v>48</v>
      </c>
      <c r="B4" s="40" t="s">
        <v>3</v>
      </c>
      <c r="C4" s="41" t="s">
        <v>51</v>
      </c>
      <c r="D4" s="42">
        <v>68885.399999999994</v>
      </c>
      <c r="E4" s="43"/>
      <c r="F4" s="19">
        <v>44627.35</v>
      </c>
      <c r="G4" s="20">
        <v>30</v>
      </c>
      <c r="H4" s="19">
        <v>10289.799999999999</v>
      </c>
      <c r="I4" s="21">
        <f>F4*13</f>
        <v>580155.54999999993</v>
      </c>
      <c r="J4" s="21">
        <f>I4/12</f>
        <v>48346.29583333333</v>
      </c>
      <c r="K4" s="21">
        <f>J4-D4</f>
        <v>-20539.104166666664</v>
      </c>
    </row>
    <row r="5" spans="1:11" s="22" customFormat="1" ht="31.5" customHeight="1">
      <c r="A5" s="44"/>
      <c r="B5" s="40" t="s">
        <v>4</v>
      </c>
      <c r="C5" s="41" t="s">
        <v>52</v>
      </c>
      <c r="D5" s="45">
        <v>53152.18</v>
      </c>
      <c r="E5" s="43"/>
      <c r="F5" s="21">
        <v>34363.06</v>
      </c>
      <c r="G5" s="23"/>
      <c r="H5" s="21"/>
      <c r="I5" s="21">
        <f>F5*13</f>
        <v>446719.77999999997</v>
      </c>
      <c r="J5" s="21">
        <f>I5/12</f>
        <v>37226.648333333331</v>
      </c>
      <c r="K5" s="21">
        <f>J5-D5</f>
        <v>-15925.531666666669</v>
      </c>
    </row>
    <row r="6" spans="1:11" s="3" customFormat="1" ht="26.25" customHeight="1">
      <c r="A6" s="39" t="s">
        <v>49</v>
      </c>
      <c r="B6" s="40" t="s">
        <v>3</v>
      </c>
      <c r="C6" s="41" t="s">
        <v>70</v>
      </c>
      <c r="D6" s="45">
        <v>94450.240000000005</v>
      </c>
      <c r="E6" s="43"/>
      <c r="F6" s="5">
        <v>50498.64</v>
      </c>
      <c r="G6" s="12" t="s">
        <v>47</v>
      </c>
      <c r="H6" s="5" t="s">
        <v>46</v>
      </c>
      <c r="I6" s="11">
        <f>F6*13</f>
        <v>656482.31999999995</v>
      </c>
      <c r="J6" s="11">
        <f>I6/12</f>
        <v>54706.859999999993</v>
      </c>
      <c r="K6" s="11">
        <f>J6-D6</f>
        <v>-39743.380000000012</v>
      </c>
    </row>
    <row r="7" spans="1:11" s="3" customFormat="1" ht="30">
      <c r="A7" s="46"/>
      <c r="B7" s="40" t="s">
        <v>21</v>
      </c>
      <c r="C7" s="41" t="s">
        <v>87</v>
      </c>
      <c r="D7" s="45">
        <v>63839.14</v>
      </c>
      <c r="E7" s="43"/>
      <c r="F7" s="5">
        <v>40317.47</v>
      </c>
      <c r="G7" s="12"/>
      <c r="H7" s="5"/>
      <c r="I7" s="11">
        <f t="shared" ref="I7:I8" si="1">F7*13</f>
        <v>524127.11</v>
      </c>
      <c r="J7" s="11">
        <f t="shared" ref="J7:J8" si="2">I7/12</f>
        <v>43677.259166666663</v>
      </c>
      <c r="K7" s="11">
        <f t="shared" ref="K7:K8" si="3">J7-D7</f>
        <v>-20161.880833333336</v>
      </c>
    </row>
    <row r="8" spans="1:11" s="3" customFormat="1" ht="30">
      <c r="A8" s="44"/>
      <c r="B8" s="40" t="s">
        <v>4</v>
      </c>
      <c r="C8" s="41" t="s">
        <v>74</v>
      </c>
      <c r="D8" s="45">
        <v>52634.44</v>
      </c>
      <c r="E8" s="43"/>
      <c r="F8" s="5">
        <v>33231.360000000001</v>
      </c>
      <c r="G8" s="12"/>
      <c r="H8" s="5"/>
      <c r="I8" s="11">
        <f t="shared" si="1"/>
        <v>432007.67999999999</v>
      </c>
      <c r="J8" s="11">
        <f t="shared" si="2"/>
        <v>36000.639999999999</v>
      </c>
      <c r="K8" s="11">
        <f t="shared" si="3"/>
        <v>-16633.800000000003</v>
      </c>
    </row>
    <row r="9" spans="1:11" s="3" customFormat="1" ht="30">
      <c r="A9" s="39" t="s">
        <v>50</v>
      </c>
      <c r="B9" s="40" t="s">
        <v>3</v>
      </c>
      <c r="C9" s="41" t="s">
        <v>30</v>
      </c>
      <c r="D9" s="47">
        <v>69677.2</v>
      </c>
      <c r="E9" s="41"/>
      <c r="F9" s="5">
        <v>50905.4</v>
      </c>
      <c r="G9" s="12">
        <v>30</v>
      </c>
      <c r="H9" s="5">
        <v>10544.8</v>
      </c>
      <c r="I9" s="11">
        <f>F9*13</f>
        <v>661770.20000000007</v>
      </c>
      <c r="J9" s="11">
        <f t="shared" ref="J9:J55" si="4">I9/12</f>
        <v>55147.51666666667</v>
      </c>
      <c r="K9" s="11">
        <f t="shared" ref="K9:K55" si="5">J9-D9</f>
        <v>-14529.683333333327</v>
      </c>
    </row>
    <row r="10" spans="1:11" s="3" customFormat="1" ht="48" customHeight="1">
      <c r="A10" s="46"/>
      <c r="B10" s="40" t="s">
        <v>25</v>
      </c>
      <c r="C10" s="41" t="s">
        <v>31</v>
      </c>
      <c r="D10" s="47">
        <v>19687.599999999999</v>
      </c>
      <c r="E10" s="41"/>
      <c r="F10" s="5">
        <v>24237.32</v>
      </c>
      <c r="G10" s="12"/>
      <c r="H10" s="5"/>
      <c r="I10" s="11">
        <f>F10*13</f>
        <v>315085.15999999997</v>
      </c>
      <c r="J10" s="11">
        <f>I10/12</f>
        <v>26257.096666666665</v>
      </c>
      <c r="K10" s="11">
        <f>J10-D10</f>
        <v>6569.496666666666</v>
      </c>
    </row>
    <row r="11" spans="1:11" s="3" customFormat="1" ht="30">
      <c r="A11" s="46"/>
      <c r="B11" s="40" t="s">
        <v>21</v>
      </c>
      <c r="C11" s="41" t="s">
        <v>32</v>
      </c>
      <c r="D11" s="47">
        <v>53521.91</v>
      </c>
      <c r="E11" s="41" t="s">
        <v>115</v>
      </c>
      <c r="F11" s="5">
        <v>48694.65</v>
      </c>
      <c r="G11" s="12"/>
      <c r="H11" s="5"/>
      <c r="I11" s="11">
        <f t="shared" ref="I11:I55" si="6">F11*13</f>
        <v>633030.45000000007</v>
      </c>
      <c r="J11" s="11">
        <f t="shared" si="4"/>
        <v>52752.537500000006</v>
      </c>
      <c r="K11" s="11">
        <f t="shared" si="5"/>
        <v>-769.37249999999767</v>
      </c>
    </row>
    <row r="12" spans="1:11" s="3" customFormat="1" ht="39" customHeight="1">
      <c r="A12" s="44"/>
      <c r="B12" s="40" t="s">
        <v>4</v>
      </c>
      <c r="C12" s="41" t="s">
        <v>33</v>
      </c>
      <c r="D12" s="47">
        <v>56792.79</v>
      </c>
      <c r="E12" s="41"/>
      <c r="F12" s="5">
        <v>37873.620000000003</v>
      </c>
      <c r="G12" s="12"/>
      <c r="H12" s="5"/>
      <c r="I12" s="11">
        <f t="shared" si="6"/>
        <v>492357.06000000006</v>
      </c>
      <c r="J12" s="11">
        <f t="shared" si="4"/>
        <v>41029.755000000005</v>
      </c>
      <c r="K12" s="11">
        <f t="shared" si="5"/>
        <v>-15763.034999999996</v>
      </c>
    </row>
    <row r="13" spans="1:11" s="22" customFormat="1" ht="32.25" customHeight="1">
      <c r="A13" s="39" t="s">
        <v>53</v>
      </c>
      <c r="B13" s="40" t="s">
        <v>3</v>
      </c>
      <c r="C13" s="41" t="s">
        <v>71</v>
      </c>
      <c r="D13" s="45">
        <v>88067</v>
      </c>
      <c r="E13" s="43"/>
      <c r="F13" s="19">
        <v>63256.32</v>
      </c>
      <c r="G13" s="20">
        <v>5</v>
      </c>
      <c r="H13" s="19">
        <v>2500.4</v>
      </c>
      <c r="I13" s="21">
        <f>F13*13</f>
        <v>822332.16</v>
      </c>
      <c r="J13" s="21">
        <f t="shared" si="4"/>
        <v>68527.680000000008</v>
      </c>
      <c r="K13" s="21">
        <f t="shared" si="5"/>
        <v>-19539.319999999992</v>
      </c>
    </row>
    <row r="14" spans="1:11" s="22" customFormat="1" ht="36.75" customHeight="1">
      <c r="A14" s="46"/>
      <c r="B14" s="40" t="s">
        <v>34</v>
      </c>
      <c r="C14" s="41" t="s">
        <v>73</v>
      </c>
      <c r="D14" s="45">
        <v>68903</v>
      </c>
      <c r="E14" s="43"/>
      <c r="F14" s="19">
        <v>64567.73</v>
      </c>
      <c r="G14" s="20"/>
      <c r="H14" s="19"/>
      <c r="I14" s="21">
        <f t="shared" si="6"/>
        <v>839380.49</v>
      </c>
      <c r="J14" s="21">
        <f t="shared" si="4"/>
        <v>69948.374166666661</v>
      </c>
      <c r="K14" s="21">
        <f t="shared" si="5"/>
        <v>1045.374166666661</v>
      </c>
    </row>
    <row r="15" spans="1:11" s="22" customFormat="1" ht="33.75" customHeight="1">
      <c r="A15" s="46"/>
      <c r="B15" s="40" t="s">
        <v>25</v>
      </c>
      <c r="C15" s="41" t="s">
        <v>72</v>
      </c>
      <c r="D15" s="45">
        <v>79421</v>
      </c>
      <c r="E15" s="43"/>
      <c r="F15" s="19">
        <v>64567.73</v>
      </c>
      <c r="G15" s="20"/>
      <c r="H15" s="19"/>
      <c r="I15" s="21">
        <f t="shared" si="6"/>
        <v>839380.49</v>
      </c>
      <c r="J15" s="21">
        <f t="shared" si="4"/>
        <v>69948.374166666661</v>
      </c>
      <c r="K15" s="21">
        <f t="shared" si="5"/>
        <v>-9472.625833333339</v>
      </c>
    </row>
    <row r="16" spans="1:11" s="22" customFormat="1" ht="35.25" customHeight="1">
      <c r="A16" s="44"/>
      <c r="B16" s="40" t="s">
        <v>4</v>
      </c>
      <c r="C16" s="41" t="s">
        <v>75</v>
      </c>
      <c r="D16" s="45">
        <v>56262</v>
      </c>
      <c r="E16" s="43"/>
      <c r="F16" s="19">
        <v>50219.34</v>
      </c>
      <c r="G16" s="20"/>
      <c r="H16" s="19"/>
      <c r="I16" s="21">
        <f t="shared" si="6"/>
        <v>652851.41999999993</v>
      </c>
      <c r="J16" s="21">
        <f t="shared" si="4"/>
        <v>54404.284999999996</v>
      </c>
      <c r="K16" s="21">
        <f t="shared" si="5"/>
        <v>-1857.7150000000038</v>
      </c>
    </row>
    <row r="17" spans="1:11" s="3" customFormat="1" ht="35.25" customHeight="1">
      <c r="A17" s="39" t="s">
        <v>54</v>
      </c>
      <c r="B17" s="48" t="s">
        <v>3</v>
      </c>
      <c r="C17" s="41" t="s">
        <v>76</v>
      </c>
      <c r="D17" s="49">
        <v>73347.600000000006</v>
      </c>
      <c r="E17" s="43"/>
      <c r="F17" s="5">
        <v>38176.35</v>
      </c>
      <c r="G17" s="12">
        <v>20</v>
      </c>
      <c r="H17" s="5">
        <v>7273.3</v>
      </c>
      <c r="I17" s="11">
        <f>F17*13</f>
        <v>496292.55</v>
      </c>
      <c r="J17" s="11">
        <f t="shared" si="4"/>
        <v>41357.712500000001</v>
      </c>
      <c r="K17" s="11">
        <f t="shared" si="5"/>
        <v>-31989.887500000004</v>
      </c>
    </row>
    <row r="18" spans="1:11" s="3" customFormat="1" ht="34.5" customHeight="1">
      <c r="A18" s="44"/>
      <c r="B18" s="48" t="s">
        <v>4</v>
      </c>
      <c r="C18" s="41" t="s">
        <v>77</v>
      </c>
      <c r="D18" s="49">
        <v>66781.58</v>
      </c>
      <c r="E18" s="43"/>
      <c r="F18" s="5">
        <v>28181.08</v>
      </c>
      <c r="G18" s="12"/>
      <c r="H18" s="5"/>
      <c r="I18" s="11">
        <f t="shared" si="6"/>
        <v>366354.04000000004</v>
      </c>
      <c r="J18" s="11">
        <f t="shared" si="4"/>
        <v>30529.503333333338</v>
      </c>
      <c r="K18" s="11">
        <f t="shared" si="5"/>
        <v>-36252.07666666666</v>
      </c>
    </row>
    <row r="19" spans="1:11" s="22" customFormat="1" ht="30" customHeight="1">
      <c r="A19" s="50" t="s">
        <v>55</v>
      </c>
      <c r="B19" s="48" t="s">
        <v>3</v>
      </c>
      <c r="C19" s="41" t="s">
        <v>16</v>
      </c>
      <c r="D19" s="49">
        <v>88826.13</v>
      </c>
      <c r="E19" s="43"/>
      <c r="F19" s="19"/>
      <c r="G19" s="20"/>
      <c r="H19" s="19"/>
      <c r="I19" s="21"/>
      <c r="J19" s="21"/>
      <c r="K19" s="21"/>
    </row>
    <row r="20" spans="1:11" s="22" customFormat="1" ht="29.25" customHeight="1">
      <c r="A20" s="51"/>
      <c r="B20" s="40" t="s">
        <v>4</v>
      </c>
      <c r="C20" s="41" t="s">
        <v>17</v>
      </c>
      <c r="D20" s="45">
        <v>70628.63</v>
      </c>
      <c r="E20" s="43"/>
      <c r="F20" s="19">
        <v>34585.42</v>
      </c>
      <c r="G20" s="20"/>
      <c r="H20" s="19"/>
      <c r="I20" s="21">
        <f t="shared" si="6"/>
        <v>449610.45999999996</v>
      </c>
      <c r="J20" s="21">
        <f t="shared" si="4"/>
        <v>37467.53833333333</v>
      </c>
      <c r="K20" s="21">
        <f t="shared" si="5"/>
        <v>-33161.091666666674</v>
      </c>
    </row>
    <row r="21" spans="1:11" s="22" customFormat="1" ht="32.25" customHeight="1">
      <c r="A21" s="51"/>
      <c r="B21" s="40" t="s">
        <v>97</v>
      </c>
      <c r="C21" s="41" t="s">
        <v>17</v>
      </c>
      <c r="D21" s="45">
        <v>12303.5</v>
      </c>
      <c r="E21" s="43" t="s">
        <v>99</v>
      </c>
      <c r="F21" s="19"/>
      <c r="G21" s="20"/>
      <c r="H21" s="19"/>
      <c r="I21" s="21"/>
      <c r="J21" s="21"/>
      <c r="K21" s="21"/>
    </row>
    <row r="22" spans="1:11" s="22" customFormat="1" ht="33.75" customHeight="1">
      <c r="A22" s="52"/>
      <c r="B22" s="40" t="s">
        <v>97</v>
      </c>
      <c r="C22" s="41" t="s">
        <v>17</v>
      </c>
      <c r="D22" s="45">
        <v>10266.23</v>
      </c>
      <c r="E22" s="43" t="s">
        <v>98</v>
      </c>
      <c r="F22" s="19">
        <v>31055.32</v>
      </c>
      <c r="G22" s="20"/>
      <c r="H22" s="19"/>
      <c r="I22" s="21">
        <f t="shared" si="6"/>
        <v>403719.16</v>
      </c>
      <c r="J22" s="21">
        <f t="shared" si="4"/>
        <v>33643.263333333329</v>
      </c>
      <c r="K22" s="21">
        <f t="shared" si="5"/>
        <v>23377.033333333329</v>
      </c>
    </row>
    <row r="23" spans="1:11" s="3" customFormat="1" ht="30.75" customHeight="1">
      <c r="A23" s="50" t="s">
        <v>56</v>
      </c>
      <c r="B23" s="40" t="s">
        <v>3</v>
      </c>
      <c r="C23" s="41" t="s">
        <v>5</v>
      </c>
      <c r="D23" s="45">
        <v>98143.32</v>
      </c>
      <c r="E23" s="43"/>
      <c r="F23" s="5">
        <v>45327</v>
      </c>
      <c r="G23" s="12">
        <v>10</v>
      </c>
      <c r="H23" s="5">
        <v>3639.9</v>
      </c>
      <c r="I23" s="11">
        <f>F23*13</f>
        <v>589251</v>
      </c>
      <c r="J23" s="11">
        <f t="shared" si="4"/>
        <v>49104.25</v>
      </c>
      <c r="K23" s="11">
        <f t="shared" si="5"/>
        <v>-49039.070000000007</v>
      </c>
    </row>
    <row r="24" spans="1:11" s="3" customFormat="1" ht="33.75" customHeight="1">
      <c r="A24" s="51"/>
      <c r="B24" s="40" t="s">
        <v>4</v>
      </c>
      <c r="C24" s="41" t="s">
        <v>6</v>
      </c>
      <c r="D24" s="45">
        <v>51076.72</v>
      </c>
      <c r="E24" s="43"/>
      <c r="F24" s="5">
        <v>33723.29</v>
      </c>
      <c r="G24" s="12"/>
      <c r="H24" s="5"/>
      <c r="I24" s="11">
        <f t="shared" si="6"/>
        <v>438402.77</v>
      </c>
      <c r="J24" s="11">
        <f t="shared" si="4"/>
        <v>36533.564166666671</v>
      </c>
      <c r="K24" s="11">
        <f t="shared" si="5"/>
        <v>-14543.155833333331</v>
      </c>
    </row>
    <row r="25" spans="1:11" s="22" customFormat="1" ht="35.25" customHeight="1">
      <c r="A25" s="39" t="s">
        <v>57</v>
      </c>
      <c r="B25" s="53" t="s">
        <v>3</v>
      </c>
      <c r="C25" s="41" t="s">
        <v>24</v>
      </c>
      <c r="D25" s="45">
        <v>78914.720000000001</v>
      </c>
      <c r="E25" s="43"/>
      <c r="F25" s="19">
        <v>56824.43</v>
      </c>
      <c r="G25" s="20">
        <v>25</v>
      </c>
      <c r="H25" s="19">
        <v>7285.18</v>
      </c>
      <c r="I25" s="21">
        <f>F25*13</f>
        <v>738717.59</v>
      </c>
      <c r="J25" s="21">
        <f t="shared" ref="J25" si="7">I25/12</f>
        <v>61559.799166666664</v>
      </c>
      <c r="K25" s="21">
        <f t="shared" ref="K25" si="8">J25-D25</f>
        <v>-17354.920833333337</v>
      </c>
    </row>
    <row r="26" spans="1:11" s="22" customFormat="1" ht="41.25" customHeight="1">
      <c r="A26" s="44"/>
      <c r="B26" s="53" t="s">
        <v>4</v>
      </c>
      <c r="C26" s="41" t="s">
        <v>26</v>
      </c>
      <c r="D26" s="45">
        <v>72964.97</v>
      </c>
      <c r="E26" s="43"/>
      <c r="F26" s="19">
        <v>44264.78</v>
      </c>
      <c r="G26" s="20"/>
      <c r="H26" s="19"/>
      <c r="I26" s="21">
        <f>F26*0.3</f>
        <v>13279.433999999999</v>
      </c>
      <c r="J26" s="21">
        <f>I26/0.3</f>
        <v>44264.78</v>
      </c>
      <c r="K26" s="21">
        <f t="shared" si="5"/>
        <v>-28700.190000000002</v>
      </c>
    </row>
    <row r="27" spans="1:11" s="3" customFormat="1" ht="30">
      <c r="A27" s="54" t="s">
        <v>58</v>
      </c>
      <c r="B27" s="41" t="s">
        <v>3</v>
      </c>
      <c r="C27" s="41" t="s">
        <v>20</v>
      </c>
      <c r="D27" s="55">
        <v>68093.95</v>
      </c>
      <c r="E27" s="43"/>
      <c r="F27" s="5">
        <v>41271.660000000003</v>
      </c>
      <c r="G27" s="12">
        <v>20</v>
      </c>
      <c r="H27" s="5">
        <v>6862.9</v>
      </c>
      <c r="I27" s="11">
        <f>F27*13</f>
        <v>536531.58000000007</v>
      </c>
      <c r="J27" s="11">
        <f t="shared" si="4"/>
        <v>44710.965000000004</v>
      </c>
      <c r="K27" s="11">
        <f t="shared" si="5"/>
        <v>-23382.984999999993</v>
      </c>
    </row>
    <row r="28" spans="1:11" s="3" customFormat="1" ht="35.25" customHeight="1">
      <c r="A28" s="56"/>
      <c r="B28" s="41" t="s">
        <v>4</v>
      </c>
      <c r="C28" s="41" t="s">
        <v>100</v>
      </c>
      <c r="D28" s="55">
        <v>44749.279999999999</v>
      </c>
      <c r="E28" s="43"/>
      <c r="F28" s="5">
        <v>25588.43</v>
      </c>
      <c r="G28" s="12"/>
      <c r="H28" s="5"/>
      <c r="I28" s="11">
        <f t="shared" si="6"/>
        <v>332649.59000000003</v>
      </c>
      <c r="J28" s="11">
        <f t="shared" si="4"/>
        <v>27720.799166666668</v>
      </c>
      <c r="K28" s="11">
        <f t="shared" si="5"/>
        <v>-17028.480833333331</v>
      </c>
    </row>
    <row r="29" spans="1:11" s="3" customFormat="1" ht="30">
      <c r="A29" s="39" t="s">
        <v>59</v>
      </c>
      <c r="B29" s="57" t="s">
        <v>3</v>
      </c>
      <c r="C29" s="58" t="s">
        <v>12</v>
      </c>
      <c r="D29" s="59">
        <v>80373.759999999995</v>
      </c>
      <c r="E29" s="60"/>
      <c r="F29" s="5">
        <v>44388.76</v>
      </c>
      <c r="G29" s="12">
        <v>20</v>
      </c>
      <c r="H29" s="5">
        <v>6666.8</v>
      </c>
      <c r="I29" s="11">
        <f>F29*13</f>
        <v>577053.88</v>
      </c>
      <c r="J29" s="11">
        <f t="shared" si="4"/>
        <v>48087.823333333334</v>
      </c>
      <c r="K29" s="11">
        <f t="shared" si="5"/>
        <v>-32285.936666666661</v>
      </c>
    </row>
    <row r="30" spans="1:11" s="3" customFormat="1" ht="30">
      <c r="A30" s="46"/>
      <c r="B30" s="40" t="s">
        <v>13</v>
      </c>
      <c r="C30" s="41" t="s">
        <v>14</v>
      </c>
      <c r="D30" s="45">
        <v>67723.960000000006</v>
      </c>
      <c r="E30" s="43"/>
      <c r="F30" s="5">
        <v>44388.76</v>
      </c>
      <c r="G30" s="12"/>
      <c r="H30" s="5"/>
      <c r="I30" s="11">
        <f t="shared" ref="I30:I31" si="9">F30*13</f>
        <v>577053.88</v>
      </c>
      <c r="J30" s="11">
        <f t="shared" ref="J30:J31" si="10">I30/12</f>
        <v>48087.823333333334</v>
      </c>
      <c r="K30" s="11">
        <f t="shared" ref="K30:K31" si="11">J30-D30</f>
        <v>-19636.136666666673</v>
      </c>
    </row>
    <row r="31" spans="1:11" s="3" customFormat="1" ht="30">
      <c r="A31" s="46"/>
      <c r="B31" s="40" t="s">
        <v>4</v>
      </c>
      <c r="C31" s="41" t="s">
        <v>15</v>
      </c>
      <c r="D31" s="45">
        <v>67578.5</v>
      </c>
      <c r="E31" s="43"/>
      <c r="F31" s="5">
        <v>41109.72</v>
      </c>
      <c r="G31" s="12"/>
      <c r="H31" s="5"/>
      <c r="I31" s="11">
        <f t="shared" si="9"/>
        <v>534426.36</v>
      </c>
      <c r="J31" s="11">
        <f t="shared" si="10"/>
        <v>44535.53</v>
      </c>
      <c r="K31" s="11">
        <f t="shared" si="11"/>
        <v>-23042.97</v>
      </c>
    </row>
    <row r="32" spans="1:11" s="3" customFormat="1" ht="30">
      <c r="A32" s="39" t="s">
        <v>60</v>
      </c>
      <c r="B32" s="57" t="s">
        <v>3</v>
      </c>
      <c r="C32" s="41" t="s">
        <v>28</v>
      </c>
      <c r="D32" s="45">
        <v>81884.070000000007</v>
      </c>
      <c r="E32" s="43"/>
      <c r="F32" s="5">
        <v>41838.800000000003</v>
      </c>
      <c r="G32" s="12">
        <v>10</v>
      </c>
      <c r="H32" s="5">
        <v>3872</v>
      </c>
      <c r="I32" s="11">
        <f>F32*13</f>
        <v>543904.4</v>
      </c>
      <c r="J32" s="11">
        <f t="shared" si="4"/>
        <v>45325.366666666669</v>
      </c>
      <c r="K32" s="11">
        <f t="shared" si="5"/>
        <v>-36558.703333333338</v>
      </c>
    </row>
    <row r="33" spans="1:11" s="3" customFormat="1" ht="30" customHeight="1">
      <c r="A33" s="44"/>
      <c r="B33" s="41" t="s">
        <v>4</v>
      </c>
      <c r="C33" s="41" t="s">
        <v>29</v>
      </c>
      <c r="D33" s="45">
        <v>70094.5</v>
      </c>
      <c r="E33" s="43"/>
      <c r="F33" s="5">
        <v>30884.639999999999</v>
      </c>
      <c r="G33" s="12"/>
      <c r="H33" s="5"/>
      <c r="I33" s="11">
        <f t="shared" si="6"/>
        <v>401500.32</v>
      </c>
      <c r="J33" s="11">
        <f t="shared" si="4"/>
        <v>33458.36</v>
      </c>
      <c r="K33" s="11">
        <f t="shared" si="5"/>
        <v>-36636.14</v>
      </c>
    </row>
    <row r="34" spans="1:11" s="3" customFormat="1" ht="30">
      <c r="A34" s="39" t="s">
        <v>61</v>
      </c>
      <c r="B34" s="40" t="s">
        <v>3</v>
      </c>
      <c r="C34" s="41" t="s">
        <v>7</v>
      </c>
      <c r="D34" s="45">
        <v>64855.93</v>
      </c>
      <c r="E34" s="43"/>
      <c r="F34" s="5">
        <v>45688.74</v>
      </c>
      <c r="G34" s="12" t="s">
        <v>45</v>
      </c>
      <c r="H34" s="5">
        <v>8842.98</v>
      </c>
      <c r="I34" s="11">
        <f>F34*13+35371.92</f>
        <v>629325.54</v>
      </c>
      <c r="J34" s="11">
        <f t="shared" si="4"/>
        <v>52443.795000000006</v>
      </c>
      <c r="K34" s="11">
        <f t="shared" si="5"/>
        <v>-12412.134999999995</v>
      </c>
    </row>
    <row r="35" spans="1:11" s="3" customFormat="1" ht="30">
      <c r="A35" s="46"/>
      <c r="B35" s="40" t="s">
        <v>4</v>
      </c>
      <c r="C35" s="41" t="s">
        <v>8</v>
      </c>
      <c r="D35" s="45">
        <v>49818.58</v>
      </c>
      <c r="E35" s="43"/>
      <c r="F35" s="5">
        <v>32910.639999999999</v>
      </c>
      <c r="G35" s="12"/>
      <c r="H35" s="5"/>
      <c r="I35" s="11">
        <f t="shared" si="6"/>
        <v>427838.32</v>
      </c>
      <c r="J35" s="11">
        <f t="shared" si="4"/>
        <v>35653.193333333336</v>
      </c>
      <c r="K35" s="11">
        <f t="shared" si="5"/>
        <v>-14165.386666666665</v>
      </c>
    </row>
    <row r="36" spans="1:11" ht="15.75" customHeight="1">
      <c r="A36" s="50" t="s">
        <v>62</v>
      </c>
      <c r="B36" s="57" t="s">
        <v>3</v>
      </c>
      <c r="C36" s="61" t="s">
        <v>103</v>
      </c>
      <c r="D36" s="45">
        <v>66250.14</v>
      </c>
      <c r="E36" s="43" t="s">
        <v>104</v>
      </c>
      <c r="F36" s="5">
        <v>45315.65</v>
      </c>
      <c r="G36" s="12">
        <v>20</v>
      </c>
      <c r="H36" s="5">
        <v>7274.5</v>
      </c>
      <c r="I36" s="11">
        <f>F36*13</f>
        <v>589103.45000000007</v>
      </c>
      <c r="J36" s="11">
        <f t="shared" si="4"/>
        <v>49091.95416666667</v>
      </c>
      <c r="K36" s="11">
        <f t="shared" si="5"/>
        <v>-17158.185833333329</v>
      </c>
    </row>
    <row r="37" spans="1:11" s="3" customFormat="1">
      <c r="A37" s="51"/>
      <c r="B37" s="40" t="s">
        <v>3</v>
      </c>
      <c r="C37" s="62" t="s">
        <v>105</v>
      </c>
      <c r="D37" s="45">
        <v>54423.8</v>
      </c>
      <c r="E37" s="43" t="s">
        <v>106</v>
      </c>
      <c r="F37" s="5">
        <v>40042.559999999998</v>
      </c>
      <c r="G37" s="12"/>
      <c r="H37" s="5"/>
      <c r="I37" s="11">
        <f t="shared" si="6"/>
        <v>520553.27999999997</v>
      </c>
      <c r="J37" s="11">
        <f t="shared" si="4"/>
        <v>43379.439999999995</v>
      </c>
      <c r="K37" s="11">
        <f t="shared" si="5"/>
        <v>-11044.360000000008</v>
      </c>
    </row>
    <row r="38" spans="1:11" s="3" customFormat="1">
      <c r="A38" s="51"/>
      <c r="B38" s="40" t="s">
        <v>107</v>
      </c>
      <c r="C38" s="61" t="s">
        <v>108</v>
      </c>
      <c r="D38" s="45">
        <v>48645.27</v>
      </c>
      <c r="E38" s="43" t="s">
        <v>109</v>
      </c>
      <c r="F38" s="5">
        <v>33451.19</v>
      </c>
      <c r="G38" s="12"/>
      <c r="H38" s="5"/>
      <c r="I38" s="11">
        <f t="shared" si="6"/>
        <v>434865.47000000003</v>
      </c>
      <c r="J38" s="11">
        <f t="shared" si="4"/>
        <v>36238.789166666669</v>
      </c>
      <c r="K38" s="11">
        <f t="shared" si="5"/>
        <v>-12406.480833333328</v>
      </c>
    </row>
    <row r="39" spans="1:11" s="3" customFormat="1">
      <c r="A39" s="52"/>
      <c r="B39" s="40" t="s">
        <v>107</v>
      </c>
      <c r="C39" s="61" t="s">
        <v>110</v>
      </c>
      <c r="D39" s="45">
        <v>48000</v>
      </c>
      <c r="E39" s="43" t="s">
        <v>111</v>
      </c>
      <c r="F39" s="5"/>
      <c r="G39" s="12"/>
      <c r="H39" s="5"/>
      <c r="I39" s="11"/>
      <c r="J39" s="11"/>
      <c r="K39" s="11"/>
    </row>
    <row r="40" spans="1:11" s="3" customFormat="1" ht="45">
      <c r="A40" s="63" t="s">
        <v>63</v>
      </c>
      <c r="B40" s="40" t="s">
        <v>3</v>
      </c>
      <c r="C40" s="41" t="s">
        <v>27</v>
      </c>
      <c r="D40" s="45">
        <v>61308.51</v>
      </c>
      <c r="E40" s="43"/>
      <c r="F40" s="5">
        <v>34593.32</v>
      </c>
      <c r="G40" s="12">
        <v>10</v>
      </c>
      <c r="H40" s="5">
        <v>3553.9</v>
      </c>
      <c r="I40" s="11">
        <f>F40*13</f>
        <v>449713.16</v>
      </c>
      <c r="J40" s="11">
        <f t="shared" si="4"/>
        <v>37476.096666666665</v>
      </c>
      <c r="K40" s="11">
        <f t="shared" si="5"/>
        <v>-23832.413333333338</v>
      </c>
    </row>
    <row r="41" spans="1:11" ht="31.5">
      <c r="A41" s="50" t="s">
        <v>64</v>
      </c>
      <c r="B41" s="40" t="s">
        <v>3</v>
      </c>
      <c r="C41" s="61" t="s">
        <v>78</v>
      </c>
      <c r="D41" s="45">
        <v>93831.039999999994</v>
      </c>
      <c r="E41" s="43"/>
      <c r="F41" s="5">
        <v>45850.95</v>
      </c>
      <c r="G41" s="12">
        <v>20</v>
      </c>
      <c r="H41" s="5">
        <v>5120.8999999999996</v>
      </c>
      <c r="I41" s="11">
        <f t="shared" si="6"/>
        <v>596062.35</v>
      </c>
      <c r="J41" s="11">
        <f t="shared" si="4"/>
        <v>49671.862499999996</v>
      </c>
      <c r="K41" s="11">
        <f t="shared" si="5"/>
        <v>-44159.177499999998</v>
      </c>
    </row>
    <row r="42" spans="1:11" s="3" customFormat="1" ht="45.75" customHeight="1">
      <c r="A42" s="52"/>
      <c r="B42" s="40" t="s">
        <v>4</v>
      </c>
      <c r="C42" s="61" t="s">
        <v>79</v>
      </c>
      <c r="D42" s="45">
        <v>36914.42</v>
      </c>
      <c r="E42" s="43"/>
      <c r="F42" s="5">
        <v>33165.519999999997</v>
      </c>
      <c r="G42" s="12"/>
      <c r="H42" s="5"/>
      <c r="I42" s="11">
        <f t="shared" si="6"/>
        <v>431151.75999999995</v>
      </c>
      <c r="J42" s="11">
        <f t="shared" si="4"/>
        <v>35929.313333333332</v>
      </c>
      <c r="K42" s="11">
        <f t="shared" si="5"/>
        <v>-985.10666666666657</v>
      </c>
    </row>
    <row r="43" spans="1:11" s="22" customFormat="1" ht="30">
      <c r="A43" s="50" t="s">
        <v>65</v>
      </c>
      <c r="B43" s="40" t="s">
        <v>3</v>
      </c>
      <c r="C43" s="41" t="s">
        <v>9</v>
      </c>
      <c r="D43" s="45">
        <v>97774.6</v>
      </c>
      <c r="E43" s="43"/>
      <c r="F43" s="19">
        <v>57210.13</v>
      </c>
      <c r="G43" s="20">
        <v>10</v>
      </c>
      <c r="H43" s="19"/>
      <c r="I43" s="21">
        <f t="shared" si="6"/>
        <v>743731.69</v>
      </c>
      <c r="J43" s="21">
        <f t="shared" si="4"/>
        <v>61977.640833333331</v>
      </c>
      <c r="K43" s="21">
        <f t="shared" si="5"/>
        <v>-35796.959166666675</v>
      </c>
    </row>
    <row r="44" spans="1:11" s="22" customFormat="1" ht="30">
      <c r="A44" s="51"/>
      <c r="B44" s="40" t="s">
        <v>34</v>
      </c>
      <c r="C44" s="41" t="s">
        <v>10</v>
      </c>
      <c r="D44" s="45">
        <v>62398.15</v>
      </c>
      <c r="E44" s="43"/>
      <c r="F44" s="19">
        <v>57298.16</v>
      </c>
      <c r="G44" s="20"/>
      <c r="H44" s="19"/>
      <c r="I44" s="21">
        <f t="shared" si="6"/>
        <v>744876.08000000007</v>
      </c>
      <c r="J44" s="21">
        <f t="shared" si="4"/>
        <v>62073.006666666675</v>
      </c>
      <c r="K44" s="21">
        <f t="shared" si="5"/>
        <v>-325.14333333332615</v>
      </c>
    </row>
    <row r="45" spans="1:11" s="22" customFormat="1" ht="30">
      <c r="A45" s="52"/>
      <c r="B45" s="40" t="s">
        <v>4</v>
      </c>
      <c r="C45" s="41" t="s">
        <v>11</v>
      </c>
      <c r="D45" s="45">
        <v>77076.75</v>
      </c>
      <c r="E45" s="43"/>
      <c r="F45" s="19">
        <v>44565.23</v>
      </c>
      <c r="G45" s="20"/>
      <c r="H45" s="19"/>
      <c r="I45" s="21">
        <f t="shared" si="6"/>
        <v>579347.99</v>
      </c>
      <c r="J45" s="21">
        <f t="shared" si="4"/>
        <v>48278.999166666668</v>
      </c>
      <c r="K45" s="21">
        <f t="shared" si="5"/>
        <v>-28797.750833333332</v>
      </c>
    </row>
    <row r="46" spans="1:11" ht="30">
      <c r="A46" s="39" t="s">
        <v>66</v>
      </c>
      <c r="B46" s="40" t="s">
        <v>3</v>
      </c>
      <c r="C46" s="41" t="s">
        <v>35</v>
      </c>
      <c r="D46" s="45">
        <v>60786.86</v>
      </c>
      <c r="E46" s="43"/>
      <c r="F46" s="5">
        <v>42378.41</v>
      </c>
      <c r="G46" s="12"/>
      <c r="H46" s="5"/>
      <c r="I46" s="11">
        <f t="shared" si="6"/>
        <v>550919.33000000007</v>
      </c>
      <c r="J46" s="11">
        <f t="shared" si="4"/>
        <v>45909.944166666675</v>
      </c>
      <c r="K46" s="11">
        <f t="shared" si="5"/>
        <v>-14876.915833333325</v>
      </c>
    </row>
    <row r="47" spans="1:11" s="3" customFormat="1" ht="30">
      <c r="A47" s="44"/>
      <c r="B47" s="63" t="s">
        <v>4</v>
      </c>
      <c r="C47" s="64" t="s">
        <v>36</v>
      </c>
      <c r="D47" s="65">
        <v>54177.4</v>
      </c>
      <c r="E47" s="43"/>
      <c r="F47" s="5">
        <v>31282.97</v>
      </c>
      <c r="G47" s="12"/>
      <c r="H47" s="5"/>
      <c r="I47" s="11">
        <f t="shared" si="6"/>
        <v>406678.61</v>
      </c>
      <c r="J47" s="11">
        <f t="shared" si="4"/>
        <v>33889.884166666663</v>
      </c>
      <c r="K47" s="11">
        <f t="shared" si="5"/>
        <v>-20287.515833333338</v>
      </c>
    </row>
    <row r="48" spans="1:11" s="2" customFormat="1" ht="30">
      <c r="A48" s="54" t="s">
        <v>67</v>
      </c>
      <c r="B48" s="41" t="s">
        <v>3</v>
      </c>
      <c r="C48" s="41" t="s">
        <v>22</v>
      </c>
      <c r="D48" s="42">
        <v>83650</v>
      </c>
      <c r="E48" s="66"/>
      <c r="F48" s="5">
        <v>36323.870000000003</v>
      </c>
      <c r="G48" s="12">
        <v>10</v>
      </c>
      <c r="H48" s="5">
        <v>3032.8</v>
      </c>
      <c r="I48" s="11">
        <f>F48*13</f>
        <v>472210.31000000006</v>
      </c>
      <c r="J48" s="11">
        <f t="shared" si="4"/>
        <v>39350.859166666669</v>
      </c>
      <c r="K48" s="11">
        <f t="shared" si="5"/>
        <v>-44299.140833333331</v>
      </c>
    </row>
    <row r="49" spans="1:11" s="3" customFormat="1" ht="38.25" customHeight="1">
      <c r="A49" s="44"/>
      <c r="B49" s="57" t="s">
        <v>4</v>
      </c>
      <c r="C49" s="58" t="s">
        <v>23</v>
      </c>
      <c r="D49" s="67">
        <v>63370</v>
      </c>
      <c r="E49" s="43"/>
      <c r="F49" s="5">
        <v>26274.27</v>
      </c>
      <c r="G49" s="12"/>
      <c r="H49" s="5"/>
      <c r="I49" s="11">
        <f t="shared" si="6"/>
        <v>341565.51</v>
      </c>
      <c r="J49" s="11">
        <f t="shared" si="4"/>
        <v>28463.7925</v>
      </c>
      <c r="K49" s="11">
        <f t="shared" si="5"/>
        <v>-34906.207500000004</v>
      </c>
    </row>
    <row r="50" spans="1:11" s="3" customFormat="1" ht="48" customHeight="1">
      <c r="A50" s="58" t="s">
        <v>68</v>
      </c>
      <c r="B50" s="40" t="s">
        <v>3</v>
      </c>
      <c r="C50" s="41" t="s">
        <v>83</v>
      </c>
      <c r="D50" s="45">
        <v>79824.899999999994</v>
      </c>
      <c r="E50" s="43" t="s">
        <v>116</v>
      </c>
      <c r="F50" s="5">
        <v>30967.62</v>
      </c>
      <c r="G50" s="12" t="s">
        <v>44</v>
      </c>
      <c r="H50" s="5">
        <v>19467.8</v>
      </c>
      <c r="I50" s="11">
        <f>F50*13</f>
        <v>402579.06</v>
      </c>
      <c r="J50" s="11">
        <f t="shared" si="4"/>
        <v>33548.254999999997</v>
      </c>
      <c r="K50" s="11">
        <f t="shared" si="5"/>
        <v>-46276.644999999997</v>
      </c>
    </row>
    <row r="51" spans="1:11" s="22" customFormat="1" ht="30">
      <c r="A51" s="39" t="s">
        <v>69</v>
      </c>
      <c r="B51" s="40" t="s">
        <v>3</v>
      </c>
      <c r="C51" s="41" t="s">
        <v>80</v>
      </c>
      <c r="D51" s="45">
        <v>83630.64</v>
      </c>
      <c r="E51" s="43"/>
      <c r="F51" s="19">
        <v>48773.46</v>
      </c>
      <c r="G51" s="20">
        <v>35</v>
      </c>
      <c r="H51" s="19">
        <v>12643.37</v>
      </c>
      <c r="I51" s="21">
        <f>F51*13</f>
        <v>634054.98</v>
      </c>
      <c r="J51" s="21">
        <f t="shared" si="4"/>
        <v>52837.915000000001</v>
      </c>
      <c r="K51" s="21">
        <f t="shared" si="5"/>
        <v>-30792.724999999999</v>
      </c>
    </row>
    <row r="52" spans="1:11" s="22" customFormat="1" ht="30">
      <c r="A52" s="46"/>
      <c r="B52" s="40" t="s">
        <v>21</v>
      </c>
      <c r="C52" s="41" t="s">
        <v>81</v>
      </c>
      <c r="D52" s="45">
        <v>102993.68</v>
      </c>
      <c r="E52" s="43"/>
      <c r="F52" s="19">
        <v>46290.44</v>
      </c>
      <c r="G52" s="20"/>
      <c r="H52" s="19"/>
      <c r="I52" s="21">
        <f t="shared" si="6"/>
        <v>601775.72</v>
      </c>
      <c r="J52" s="21">
        <f t="shared" si="4"/>
        <v>50147.976666666662</v>
      </c>
      <c r="K52" s="21">
        <f t="shared" si="5"/>
        <v>-52845.703333333331</v>
      </c>
    </row>
    <row r="53" spans="1:11" s="22" customFormat="1" ht="30">
      <c r="A53" s="44"/>
      <c r="B53" s="40" t="s">
        <v>4</v>
      </c>
      <c r="C53" s="41" t="s">
        <v>82</v>
      </c>
      <c r="D53" s="45">
        <v>84205.4</v>
      </c>
      <c r="E53" s="43"/>
      <c r="F53" s="19">
        <v>36003.68</v>
      </c>
      <c r="G53" s="20"/>
      <c r="H53" s="19"/>
      <c r="I53" s="21">
        <f t="shared" si="6"/>
        <v>468047.84</v>
      </c>
      <c r="J53" s="21">
        <f t="shared" si="4"/>
        <v>39003.986666666671</v>
      </c>
      <c r="K53" s="21">
        <f t="shared" si="5"/>
        <v>-45201.413333333323</v>
      </c>
    </row>
    <row r="54" spans="1:11" s="3" customFormat="1" ht="30">
      <c r="A54" s="68" t="s">
        <v>88</v>
      </c>
      <c r="B54" s="40" t="s">
        <v>3</v>
      </c>
      <c r="C54" s="41" t="s">
        <v>18</v>
      </c>
      <c r="D54" s="45">
        <v>91972.33</v>
      </c>
      <c r="E54" s="43"/>
      <c r="F54" s="5">
        <v>41997.45</v>
      </c>
      <c r="G54" s="12">
        <v>10</v>
      </c>
      <c r="H54" s="5">
        <v>3551.5</v>
      </c>
      <c r="I54" s="11">
        <f>F54*13</f>
        <v>545966.85</v>
      </c>
      <c r="J54" s="11">
        <f t="shared" si="4"/>
        <v>45497.237499999996</v>
      </c>
      <c r="K54" s="11">
        <f t="shared" si="5"/>
        <v>-46475.092500000006</v>
      </c>
    </row>
    <row r="55" spans="1:11" ht="30">
      <c r="A55" s="69"/>
      <c r="B55" s="40" t="s">
        <v>4</v>
      </c>
      <c r="C55" s="41" t="s">
        <v>19</v>
      </c>
      <c r="D55" s="45">
        <v>61480.5</v>
      </c>
      <c r="E55" s="43"/>
      <c r="F55" s="5">
        <v>30251.71</v>
      </c>
      <c r="G55" s="12"/>
      <c r="H55" s="5"/>
      <c r="I55" s="11">
        <f t="shared" si="6"/>
        <v>393272.23</v>
      </c>
      <c r="J55" s="11">
        <f t="shared" si="4"/>
        <v>32772.685833333329</v>
      </c>
      <c r="K55" s="11">
        <f t="shared" si="5"/>
        <v>-28707.814166666671</v>
      </c>
    </row>
    <row r="56" spans="1:11" ht="31.5">
      <c r="A56" s="31" t="s">
        <v>86</v>
      </c>
      <c r="B56" s="24" t="s">
        <v>3</v>
      </c>
      <c r="C56" s="18" t="s">
        <v>84</v>
      </c>
      <c r="D56" s="5">
        <v>60784.6</v>
      </c>
      <c r="E56" s="25"/>
    </row>
    <row r="57" spans="1:11" ht="31.5">
      <c r="A57" s="31"/>
      <c r="B57" s="24" t="s">
        <v>4</v>
      </c>
      <c r="C57" s="18" t="s">
        <v>85</v>
      </c>
      <c r="D57" s="5">
        <v>38805.19</v>
      </c>
      <c r="E57" s="25"/>
    </row>
    <row r="58" spans="1:11" ht="31.5">
      <c r="A58" s="32" t="s">
        <v>91</v>
      </c>
      <c r="B58" s="24" t="s">
        <v>3</v>
      </c>
      <c r="C58" s="18" t="s">
        <v>89</v>
      </c>
      <c r="D58" s="5">
        <v>65512.43</v>
      </c>
      <c r="E58" s="25"/>
    </row>
    <row r="59" spans="1:11" ht="31.5">
      <c r="A59" s="33"/>
      <c r="B59" s="24" t="s">
        <v>21</v>
      </c>
      <c r="C59" s="18" t="s">
        <v>112</v>
      </c>
      <c r="D59" s="5">
        <v>57292.63</v>
      </c>
      <c r="E59" s="30" t="s">
        <v>114</v>
      </c>
    </row>
    <row r="60" spans="1:11" ht="31.5">
      <c r="A60" s="34"/>
      <c r="B60" s="24" t="s">
        <v>4</v>
      </c>
      <c r="C60" s="18" t="s">
        <v>90</v>
      </c>
      <c r="D60" s="5">
        <v>49866.74</v>
      </c>
      <c r="E60" s="25"/>
    </row>
    <row r="61" spans="1:11" ht="31.5">
      <c r="A61" s="32" t="s">
        <v>92</v>
      </c>
      <c r="B61" s="24" t="s">
        <v>3</v>
      </c>
      <c r="C61" s="18" t="s">
        <v>93</v>
      </c>
      <c r="D61" s="5">
        <v>87961.27</v>
      </c>
      <c r="E61" s="25"/>
    </row>
    <row r="62" spans="1:11" ht="31.5">
      <c r="A62" s="33"/>
      <c r="B62" s="24" t="s">
        <v>113</v>
      </c>
      <c r="C62" s="18" t="s">
        <v>94</v>
      </c>
      <c r="D62" s="5">
        <v>63656.59</v>
      </c>
      <c r="E62" s="25"/>
    </row>
    <row r="63" spans="1:11" ht="32.25" thickBot="1">
      <c r="A63" s="35"/>
      <c r="B63" s="26" t="s">
        <v>4</v>
      </c>
      <c r="C63" s="27" t="s">
        <v>95</v>
      </c>
      <c r="D63" s="28">
        <v>58157.29</v>
      </c>
      <c r="E63" s="29"/>
    </row>
  </sheetData>
  <mergeCells count="24">
    <mergeCell ref="A56:A57"/>
    <mergeCell ref="A58:A60"/>
    <mergeCell ref="A61:A63"/>
    <mergeCell ref="G2:H2"/>
    <mergeCell ref="A1:K1"/>
    <mergeCell ref="A46:A47"/>
    <mergeCell ref="A48:A49"/>
    <mergeCell ref="A19:A22"/>
    <mergeCell ref="A43:A45"/>
    <mergeCell ref="A25:A26"/>
    <mergeCell ref="A23:A24"/>
    <mergeCell ref="A41:A42"/>
    <mergeCell ref="A4:A5"/>
    <mergeCell ref="A9:A12"/>
    <mergeCell ref="A13:A16"/>
    <mergeCell ref="A17:A18"/>
    <mergeCell ref="A54:A55"/>
    <mergeCell ref="A6:A8"/>
    <mergeCell ref="A36:A39"/>
    <mergeCell ref="A27:A28"/>
    <mergeCell ref="A29:A31"/>
    <mergeCell ref="A32:A33"/>
    <mergeCell ref="A34:A35"/>
    <mergeCell ref="A51:A53"/>
  </mergeCells>
  <printOptions horizontalCentered="1"/>
  <pageMargins left="0.39370078740157483" right="3.937007874015748E-2" top="0.55118110236220474" bottom="0.35433070866141736" header="0.31496062992125984" footer="0.31496062992125984"/>
  <pageSetup paperSize="9" scale="99" orientation="landscape" r:id="rId1"/>
  <headerFooter differentFirst="1">
    <oddHeader>&amp;C&amp;P</oddHeader>
  </headerFooter>
  <rowBreaks count="3" manualBreakCount="3">
    <brk id="28" max="6" man="1"/>
    <brk id="42" max="6" man="1"/>
    <brk id="57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на сайт</vt:lpstr>
      <vt:lpstr>'на сайт'!_GoBack</vt:lpstr>
      <vt:lpstr>'на сайт'!Заголовки_для_печати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minakova</cp:lastModifiedBy>
  <cp:lastPrinted>2021-03-22T11:44:48Z</cp:lastPrinted>
  <dcterms:created xsi:type="dcterms:W3CDTF">2016-06-16T17:55:26Z</dcterms:created>
  <dcterms:modified xsi:type="dcterms:W3CDTF">2021-03-22T11:45:55Z</dcterms:modified>
</cp:coreProperties>
</file>