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1295" windowHeight="4815"/>
  </bookViews>
  <sheets>
    <sheet name="Для ГПК (2)" sheetId="5" r:id="rId1"/>
  </sheets>
  <definedNames>
    <definedName name="_GoBack" localSheetId="0">'Для ГПК (2)'!#REF!</definedName>
    <definedName name="_xlnm.Print_Area" localSheetId="0">'Для ГПК (2)'!$A$5:$P$60</definedName>
  </definedNames>
  <calcPr calcId="124519"/>
</workbook>
</file>

<file path=xl/calcChain.xml><?xml version="1.0" encoding="utf-8"?>
<calcChain xmlns="http://schemas.openxmlformats.org/spreadsheetml/2006/main">
  <c r="H44" i="5"/>
  <c r="H43" s="1"/>
  <c r="P45"/>
  <c r="P46"/>
  <c r="P47"/>
  <c r="H48"/>
  <c r="L48"/>
  <c r="H49"/>
  <c r="I49"/>
  <c r="I44" s="1"/>
  <c r="I43" s="1"/>
  <c r="J49"/>
  <c r="J48" s="1"/>
  <c r="K49"/>
  <c r="K44" s="1"/>
  <c r="L49"/>
  <c r="L44" s="1"/>
  <c r="L43" s="1"/>
  <c r="M49"/>
  <c r="M48" s="1"/>
  <c r="N49"/>
  <c r="N44" s="1"/>
  <c r="N43" s="1"/>
  <c r="O49"/>
  <c r="O44" s="1"/>
  <c r="O43" s="1"/>
  <c r="P50"/>
  <c r="P51"/>
  <c r="P52"/>
  <c r="P53"/>
  <c r="P54"/>
  <c r="P55"/>
  <c r="H56"/>
  <c r="I56"/>
  <c r="J56"/>
  <c r="K56"/>
  <c r="P56" s="1"/>
  <c r="L56"/>
  <c r="M56"/>
  <c r="N56"/>
  <c r="O56"/>
  <c r="P57"/>
  <c r="P58"/>
  <c r="P59"/>
  <c r="P60"/>
  <c r="P42"/>
  <c r="P41"/>
  <c r="P40"/>
  <c r="P39"/>
  <c r="P38"/>
  <c r="P35"/>
  <c r="P34"/>
  <c r="P33"/>
  <c r="P32"/>
  <c r="P31"/>
  <c r="P29"/>
  <c r="P28"/>
  <c r="P27"/>
  <c r="P26"/>
  <c r="P25"/>
  <c r="P23"/>
  <c r="P22"/>
  <c r="P21"/>
  <c r="P20"/>
  <c r="P17"/>
  <c r="P15"/>
  <c r="P14"/>
  <c r="I37"/>
  <c r="I12" s="1"/>
  <c r="J37"/>
  <c r="J12" s="1"/>
  <c r="K37"/>
  <c r="K12" s="1"/>
  <c r="L37"/>
  <c r="L12" s="1"/>
  <c r="M37"/>
  <c r="M12" s="1"/>
  <c r="N37"/>
  <c r="N12" s="1"/>
  <c r="O37"/>
  <c r="O12" s="1"/>
  <c r="H37"/>
  <c r="H12" s="1"/>
  <c r="K13"/>
  <c r="N36"/>
  <c r="O36"/>
  <c r="M36"/>
  <c r="O13"/>
  <c r="O24"/>
  <c r="O18" s="1"/>
  <c r="O16" s="1"/>
  <c r="O30"/>
  <c r="L36"/>
  <c r="K30"/>
  <c r="I30"/>
  <c r="J30"/>
  <c r="L30"/>
  <c r="L18" s="1"/>
  <c r="L13" s="1"/>
  <c r="M30"/>
  <c r="M18" s="1"/>
  <c r="M13" s="1"/>
  <c r="N30"/>
  <c r="H30"/>
  <c r="N13"/>
  <c r="K24"/>
  <c r="K18" s="1"/>
  <c r="K16" s="1"/>
  <c r="N24"/>
  <c r="N18" s="1"/>
  <c r="N16" s="1"/>
  <c r="J24"/>
  <c r="I24"/>
  <c r="H24"/>
  <c r="J36"/>
  <c r="J19"/>
  <c r="J13" s="1"/>
  <c r="I19"/>
  <c r="H19"/>
  <c r="H16" s="1"/>
  <c r="K36"/>
  <c r="I36"/>
  <c r="H36"/>
  <c r="M44" l="1"/>
  <c r="M43" s="1"/>
  <c r="N48"/>
  <c r="I48"/>
  <c r="J44"/>
  <c r="J43" s="1"/>
  <c r="K43"/>
  <c r="P43" s="1"/>
  <c r="P49"/>
  <c r="M11"/>
  <c r="O48"/>
  <c r="K48"/>
  <c r="P37"/>
  <c r="O11"/>
  <c r="N11"/>
  <c r="J11"/>
  <c r="H13"/>
  <c r="H11" s="1"/>
  <c r="P36"/>
  <c r="J18"/>
  <c r="J16" s="1"/>
  <c r="H18"/>
  <c r="P24"/>
  <c r="M16"/>
  <c r="P12"/>
  <c r="P19"/>
  <c r="P30"/>
  <c r="K11"/>
  <c r="L16"/>
  <c r="I18"/>
  <c r="I13" s="1"/>
  <c r="I11" s="1"/>
  <c r="I16"/>
  <c r="L11"/>
  <c r="P44" l="1"/>
  <c r="P48"/>
  <c r="P13"/>
  <c r="P11"/>
  <c r="P18"/>
  <c r="P16"/>
</calcChain>
</file>

<file path=xl/sharedStrings.xml><?xml version="1.0" encoding="utf-8"?>
<sst xmlns="http://schemas.openxmlformats.org/spreadsheetml/2006/main" count="205" uniqueCount="35">
  <si>
    <t xml:space="preserve">Всего          </t>
  </si>
  <si>
    <t>000</t>
  </si>
  <si>
    <t>Федеральный бюджет</t>
  </si>
  <si>
    <t>Областной бюджет</t>
  </si>
  <si>
    <t>Местный бюджет</t>
  </si>
  <si>
    <t>Внебюджетный источник</t>
  </si>
  <si>
    <t>х</t>
  </si>
  <si>
    <t>561</t>
  </si>
  <si>
    <t>1000</t>
  </si>
  <si>
    <t>1003</t>
  </si>
  <si>
    <t>1006</t>
  </si>
  <si>
    <t>1002</t>
  </si>
  <si>
    <t>Всего по мероприятию 3.9.</t>
  </si>
  <si>
    <t>Всего по мероприятию 3.10.</t>
  </si>
  <si>
    <t>Ответственный исполнитель мероприятия 3.9. Департамент социальной защиты населения администрации Владимирской области</t>
  </si>
  <si>
    <t>Ответственный исполнитель мероприятия 3.10. Департамент социальной защиты населения администрации Владимирской области</t>
  </si>
  <si>
    <t xml:space="preserve">    от ________________     № ______</t>
  </si>
  <si>
    <t>400</t>
  </si>
  <si>
    <t>13 3 09 00000</t>
  </si>
  <si>
    <t>13 3 10 00000</t>
  </si>
  <si>
    <t>13 3 10 52090</t>
  </si>
  <si>
    <t>Соисполнитель 7. Департамент строительства и архитектуры администрации Владимирской области</t>
  </si>
  <si>
    <t>200</t>
  </si>
  <si>
    <t>600</t>
  </si>
  <si>
    <t>300</t>
  </si>
  <si>
    <t>800</t>
  </si>
  <si>
    <t>13 3 09 R2017</t>
  </si>
  <si>
    <t>13 3 09 R2092</t>
  </si>
  <si>
    <t>1330923590</t>
  </si>
  <si>
    <t>532</t>
  </si>
  <si>
    <t>13 3 09 52090</t>
  </si>
  <si>
    <t>к  постановлению администрации области</t>
  </si>
  <si>
    <t>Основное мероприятие 3.9. Укрепление материально-технической базы организаций социального обслуживания, в том числе строительство и реконструкция организаций социального обслуживания</t>
  </si>
  <si>
    <t xml:space="preserve">Основное мероприятие 3.10. Реализация социальных программ субъектов Российской Федерации, связанных с укреплением материально-технической базы учреждений социального обслуживания населения и </t>
  </si>
  <si>
    <t xml:space="preserve">  Приложение № 16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</si>
</sst>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center" vertical="center" wrapText="1"/>
    </xf>
    <xf numFmtId="1" fontId="2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/>
    <xf numFmtId="49" fontId="1" fillId="2" borderId="3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1"/>
  <sheetViews>
    <sheetView tabSelected="1" view="pageBreakPreview" zoomScale="75" zoomScaleNormal="90" zoomScaleSheetLayoutView="75" zoomScalePageLayoutView="75" workbookViewId="0">
      <pane xSplit="7" ySplit="10" topLeftCell="H11" activePane="bottomRight" state="frozen"/>
      <selection pane="topRight" activeCell="H1" sqref="H1"/>
      <selection pane="bottomLeft" activeCell="A19" sqref="A19"/>
      <selection pane="bottomRight" activeCell="J6" sqref="J6:P6"/>
    </sheetView>
  </sheetViews>
  <sheetFormatPr defaultRowHeight="5.65" customHeight="1"/>
  <cols>
    <col min="1" max="1" width="32.28515625" style="1" customWidth="1"/>
    <col min="2" max="2" width="30.7109375" style="1" customWidth="1"/>
    <col min="3" max="3" width="11.85546875" style="1" bestFit="1" customWidth="1"/>
    <col min="4" max="4" width="6.5703125" style="1" customWidth="1"/>
    <col min="5" max="5" width="17.7109375" style="1" customWidth="1"/>
    <col min="6" max="6" width="7" style="1" customWidth="1"/>
    <col min="7" max="7" width="27.28515625" style="1" bestFit="1" customWidth="1"/>
    <col min="8" max="8" width="13.28515625" style="2" customWidth="1"/>
    <col min="9" max="9" width="14.5703125" style="2" customWidth="1"/>
    <col min="10" max="10" width="13.7109375" style="3" customWidth="1"/>
    <col min="11" max="11" width="14" style="2" customWidth="1"/>
    <col min="12" max="12" width="13" style="2" customWidth="1"/>
    <col min="13" max="13" width="11.85546875" style="2" customWidth="1"/>
    <col min="14" max="15" width="12.7109375" style="2" customWidth="1"/>
    <col min="16" max="16" width="15" style="2" customWidth="1"/>
    <col min="17" max="17" width="12.140625" style="1" hidden="1" customWidth="1"/>
    <col min="18" max="18" width="13.42578125" style="1" hidden="1" customWidth="1"/>
    <col min="19" max="19" width="11.85546875" style="1" hidden="1" customWidth="1"/>
    <col min="20" max="20" width="12.42578125" style="1" hidden="1" customWidth="1"/>
    <col min="21" max="21" width="11" style="1" hidden="1" customWidth="1"/>
    <col min="22" max="22" width="11.28515625" style="1" hidden="1" customWidth="1"/>
    <col min="23" max="23" width="11" style="1" hidden="1" customWidth="1"/>
    <col min="24" max="24" width="10.28515625" style="1" hidden="1" customWidth="1"/>
    <col min="25" max="25" width="10.7109375" style="1" hidden="1" customWidth="1"/>
    <col min="26" max="27" width="9.140625" style="1" hidden="1" customWidth="1"/>
    <col min="28" max="28" width="9.28515625" style="1" bestFit="1" customWidth="1"/>
    <col min="29" max="16384" width="9.140625" style="1"/>
  </cols>
  <sheetData>
    <row r="1" spans="1:16" ht="3.75" customHeight="1"/>
    <row r="2" spans="1:16" ht="72" hidden="1" customHeight="1">
      <c r="K2" s="14"/>
      <c r="L2" s="14"/>
      <c r="M2" s="14"/>
      <c r="N2" s="14"/>
      <c r="O2" s="14"/>
      <c r="P2" s="14"/>
    </row>
    <row r="5" spans="1:16" ht="20.25">
      <c r="A5" s="4"/>
      <c r="B5" s="5"/>
      <c r="C5" s="5"/>
      <c r="D5" s="5"/>
      <c r="E5" s="5"/>
      <c r="F5" s="5"/>
      <c r="G5" s="5"/>
      <c r="H5" s="24"/>
      <c r="I5" s="24"/>
      <c r="J5" s="24"/>
      <c r="K5" s="6"/>
      <c r="L5" s="25" t="s">
        <v>34</v>
      </c>
      <c r="M5" s="25"/>
      <c r="N5" s="25"/>
      <c r="O5" s="25"/>
      <c r="P5" s="25"/>
    </row>
    <row r="6" spans="1:16" ht="18" customHeight="1">
      <c r="A6" s="4"/>
      <c r="B6" s="5"/>
      <c r="C6" s="5"/>
      <c r="D6" s="5"/>
      <c r="E6" s="5"/>
      <c r="F6" s="5"/>
      <c r="G6" s="5"/>
      <c r="H6" s="6"/>
      <c r="I6" s="6"/>
      <c r="J6" s="25" t="s">
        <v>31</v>
      </c>
      <c r="K6" s="26"/>
      <c r="L6" s="26"/>
      <c r="M6" s="26"/>
      <c r="N6" s="26"/>
      <c r="O6" s="26"/>
      <c r="P6" s="26"/>
    </row>
    <row r="7" spans="1:16" ht="17.25" customHeight="1">
      <c r="A7" s="4"/>
      <c r="B7" s="5"/>
      <c r="C7" s="5"/>
      <c r="D7" s="5"/>
      <c r="E7" s="5"/>
      <c r="F7" s="5"/>
      <c r="G7" s="5"/>
      <c r="H7" s="6"/>
      <c r="I7" s="6"/>
      <c r="J7" s="6"/>
      <c r="K7" s="25" t="s">
        <v>16</v>
      </c>
      <c r="L7" s="26"/>
      <c r="M7" s="26"/>
      <c r="N7" s="26"/>
      <c r="O7" s="26"/>
      <c r="P7" s="26"/>
    </row>
    <row r="8" spans="1:16" ht="6.75" customHeight="1">
      <c r="A8" s="4"/>
      <c r="B8" s="5"/>
      <c r="C8" s="5"/>
      <c r="D8" s="5"/>
      <c r="E8" s="5"/>
      <c r="F8" s="5"/>
      <c r="G8" s="5"/>
      <c r="H8" s="6"/>
      <c r="I8" s="6"/>
      <c r="J8" s="6"/>
      <c r="K8" s="7"/>
      <c r="L8" s="8"/>
      <c r="M8" s="8"/>
      <c r="N8" s="8"/>
      <c r="O8" s="8"/>
      <c r="P8" s="8"/>
    </row>
    <row r="9" spans="1:16" ht="20.25" hidden="1">
      <c r="A9" s="4"/>
      <c r="B9" s="5"/>
      <c r="C9" s="5"/>
      <c r="D9" s="5"/>
      <c r="E9" s="5"/>
      <c r="F9" s="5"/>
      <c r="G9" s="5"/>
      <c r="H9" s="6"/>
      <c r="I9" s="6"/>
      <c r="J9" s="6"/>
      <c r="K9" s="6"/>
      <c r="L9" s="6"/>
      <c r="M9" s="25"/>
      <c r="N9" s="26"/>
      <c r="O9" s="26"/>
      <c r="P9" s="26"/>
    </row>
    <row r="10" spans="1:16" ht="18.75" customHeight="1">
      <c r="A10" s="4"/>
      <c r="B10" s="5"/>
      <c r="C10" s="5"/>
      <c r="D10" s="5"/>
      <c r="E10" s="5"/>
      <c r="F10" s="5"/>
      <c r="G10" s="5"/>
      <c r="H10" s="6"/>
      <c r="I10" s="6"/>
      <c r="J10" s="6"/>
      <c r="K10" s="6"/>
      <c r="L10" s="6"/>
      <c r="M10" s="7"/>
      <c r="N10" s="8"/>
      <c r="O10" s="8"/>
      <c r="P10" s="8"/>
    </row>
    <row r="11" spans="1:16" ht="15.75">
      <c r="A11" s="21" t="s">
        <v>32</v>
      </c>
      <c r="B11" s="21" t="s">
        <v>12</v>
      </c>
      <c r="C11" s="9" t="s">
        <v>6</v>
      </c>
      <c r="D11" s="9" t="s">
        <v>6</v>
      </c>
      <c r="E11" s="12" t="s">
        <v>18</v>
      </c>
      <c r="F11" s="9" t="s">
        <v>6</v>
      </c>
      <c r="G11" s="10" t="s">
        <v>0</v>
      </c>
      <c r="H11" s="11">
        <f t="shared" ref="H11:N11" si="0">H12+H13+H14+H15</f>
        <v>128334.59999999999</v>
      </c>
      <c r="I11" s="11">
        <f t="shared" si="0"/>
        <v>47600.800000000003</v>
      </c>
      <c r="J11" s="11">
        <f>J12+J13+J14+J15</f>
        <v>153602.79999999999</v>
      </c>
      <c r="K11" s="11">
        <f>K12+K13+K14+K15</f>
        <v>132510.79999999999</v>
      </c>
      <c r="L11" s="11">
        <f t="shared" si="0"/>
        <v>71158.399999999994</v>
      </c>
      <c r="M11" s="11">
        <f>M12+M13+M14+M15</f>
        <v>102550</v>
      </c>
      <c r="N11" s="11">
        <f t="shared" si="0"/>
        <v>0</v>
      </c>
      <c r="O11" s="11">
        <f>O12+O13+O14+O15</f>
        <v>0</v>
      </c>
      <c r="P11" s="11">
        <f t="shared" ref="P11:P34" si="1">SUM(H11:O11)</f>
        <v>635757.39999999991</v>
      </c>
    </row>
    <row r="12" spans="1:16" ht="15.75">
      <c r="A12" s="22"/>
      <c r="B12" s="22"/>
      <c r="C12" s="9" t="s">
        <v>6</v>
      </c>
      <c r="D12" s="9" t="s">
        <v>6</v>
      </c>
      <c r="E12" s="9" t="s">
        <v>6</v>
      </c>
      <c r="F12" s="9" t="s">
        <v>6</v>
      </c>
      <c r="G12" s="10" t="s">
        <v>2</v>
      </c>
      <c r="H12" s="11">
        <f>H17+H37</f>
        <v>0</v>
      </c>
      <c r="I12" s="11">
        <f t="shared" ref="I12:O12" si="2">I17+I37</f>
        <v>0</v>
      </c>
      <c r="J12" s="11">
        <f t="shared" si="2"/>
        <v>0</v>
      </c>
      <c r="K12" s="11">
        <f t="shared" si="2"/>
        <v>0</v>
      </c>
      <c r="L12" s="11">
        <f t="shared" si="2"/>
        <v>69875.399999999994</v>
      </c>
      <c r="M12" s="11">
        <f>M17+M37</f>
        <v>100000</v>
      </c>
      <c r="N12" s="11">
        <f>N17+N37</f>
        <v>0</v>
      </c>
      <c r="O12" s="11">
        <f t="shared" si="2"/>
        <v>0</v>
      </c>
      <c r="P12" s="11">
        <f t="shared" si="1"/>
        <v>169875.4</v>
      </c>
    </row>
    <row r="13" spans="1:16" ht="15.75">
      <c r="A13" s="22"/>
      <c r="B13" s="22"/>
      <c r="C13" s="12" t="s">
        <v>7</v>
      </c>
      <c r="D13" s="9" t="s">
        <v>8</v>
      </c>
      <c r="E13" s="12" t="s">
        <v>18</v>
      </c>
      <c r="F13" s="9" t="s">
        <v>1</v>
      </c>
      <c r="G13" s="13" t="s">
        <v>3</v>
      </c>
      <c r="H13" s="11">
        <f>H19+H40</f>
        <v>128334.59999999999</v>
      </c>
      <c r="I13" s="11">
        <f>I18+I40</f>
        <v>47600.800000000003</v>
      </c>
      <c r="J13" s="11">
        <f>J19+J40</f>
        <v>153602.79999999999</v>
      </c>
      <c r="K13" s="11">
        <f>K19+K40</f>
        <v>132510.79999999999</v>
      </c>
      <c r="L13" s="11">
        <f>L18+L47</f>
        <v>1283</v>
      </c>
      <c r="M13" s="11">
        <f>M18+M47</f>
        <v>2550</v>
      </c>
      <c r="N13" s="11">
        <f>N19+N47</f>
        <v>0</v>
      </c>
      <c r="O13" s="11">
        <f>O19+O47</f>
        <v>0</v>
      </c>
      <c r="P13" s="11">
        <f t="shared" si="1"/>
        <v>465881.99999999994</v>
      </c>
    </row>
    <row r="14" spans="1:16" ht="15.75">
      <c r="A14" s="22"/>
      <c r="B14" s="22"/>
      <c r="C14" s="9" t="s">
        <v>6</v>
      </c>
      <c r="D14" s="9" t="s">
        <v>6</v>
      </c>
      <c r="E14" s="9" t="s">
        <v>6</v>
      </c>
      <c r="F14" s="9" t="s">
        <v>6</v>
      </c>
      <c r="G14" s="10" t="s">
        <v>4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f t="shared" si="1"/>
        <v>0</v>
      </c>
    </row>
    <row r="15" spans="1:16" ht="15.75" customHeight="1">
      <c r="A15" s="22"/>
      <c r="B15" s="23"/>
      <c r="C15" s="9" t="s">
        <v>6</v>
      </c>
      <c r="D15" s="9" t="s">
        <v>6</v>
      </c>
      <c r="E15" s="9" t="s">
        <v>6</v>
      </c>
      <c r="F15" s="9" t="s">
        <v>6</v>
      </c>
      <c r="G15" s="10" t="s">
        <v>5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f t="shared" si="1"/>
        <v>0</v>
      </c>
    </row>
    <row r="16" spans="1:16" ht="15.75">
      <c r="A16" s="22"/>
      <c r="B16" s="21" t="s">
        <v>14</v>
      </c>
      <c r="C16" s="9" t="s">
        <v>7</v>
      </c>
      <c r="D16" s="9" t="s">
        <v>8</v>
      </c>
      <c r="E16" s="12" t="s">
        <v>18</v>
      </c>
      <c r="F16" s="9" t="s">
        <v>1</v>
      </c>
      <c r="G16" s="10" t="s">
        <v>0</v>
      </c>
      <c r="H16" s="11">
        <f>H17+H19+H34+H35</f>
        <v>128334.59999999999</v>
      </c>
      <c r="I16" s="11">
        <f>I17+I19+I34+I35</f>
        <v>3600.8</v>
      </c>
      <c r="J16" s="11">
        <f t="shared" ref="J16:O16" si="3">J17+J18+J34+J35</f>
        <v>1938</v>
      </c>
      <c r="K16" s="11">
        <f t="shared" si="3"/>
        <v>4083.3</v>
      </c>
      <c r="L16" s="11">
        <f t="shared" si="3"/>
        <v>1283</v>
      </c>
      <c r="M16" s="11">
        <f t="shared" si="3"/>
        <v>2550</v>
      </c>
      <c r="N16" s="11">
        <f t="shared" si="3"/>
        <v>0</v>
      </c>
      <c r="O16" s="11">
        <f t="shared" si="3"/>
        <v>0</v>
      </c>
      <c r="P16" s="11">
        <f t="shared" si="1"/>
        <v>141789.69999999998</v>
      </c>
    </row>
    <row r="17" spans="1:16" ht="15.75">
      <c r="A17" s="22"/>
      <c r="B17" s="22"/>
      <c r="C17" s="9" t="s">
        <v>6</v>
      </c>
      <c r="D17" s="9" t="s">
        <v>6</v>
      </c>
      <c r="E17" s="9" t="s">
        <v>6</v>
      </c>
      <c r="F17" s="9" t="s">
        <v>6</v>
      </c>
      <c r="G17" s="10" t="s">
        <v>2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f t="shared" si="1"/>
        <v>0</v>
      </c>
    </row>
    <row r="18" spans="1:16" ht="26.25" customHeight="1">
      <c r="A18" s="22"/>
      <c r="B18" s="22"/>
      <c r="C18" s="9" t="s">
        <v>7</v>
      </c>
      <c r="D18" s="9" t="s">
        <v>8</v>
      </c>
      <c r="E18" s="12" t="s">
        <v>18</v>
      </c>
      <c r="F18" s="9" t="s">
        <v>1</v>
      </c>
      <c r="G18" s="15" t="s">
        <v>3</v>
      </c>
      <c r="H18" s="11">
        <f t="shared" ref="H18:N18" si="4">H19+H24+H30</f>
        <v>128334.59999999999</v>
      </c>
      <c r="I18" s="11">
        <f t="shared" si="4"/>
        <v>3600.8</v>
      </c>
      <c r="J18" s="11">
        <f t="shared" si="4"/>
        <v>1938</v>
      </c>
      <c r="K18" s="11">
        <f t="shared" si="4"/>
        <v>4083.3</v>
      </c>
      <c r="L18" s="11">
        <f t="shared" si="4"/>
        <v>1283</v>
      </c>
      <c r="M18" s="11">
        <f t="shared" si="4"/>
        <v>2550</v>
      </c>
      <c r="N18" s="11">
        <f t="shared" si="4"/>
        <v>0</v>
      </c>
      <c r="O18" s="11">
        <f>O19+O24+O30</f>
        <v>0</v>
      </c>
      <c r="P18" s="11">
        <f t="shared" si="1"/>
        <v>141789.69999999998</v>
      </c>
    </row>
    <row r="19" spans="1:16" ht="15.75">
      <c r="A19" s="22"/>
      <c r="B19" s="22"/>
      <c r="C19" s="19" t="s">
        <v>7</v>
      </c>
      <c r="D19" s="9" t="s">
        <v>8</v>
      </c>
      <c r="E19" s="19" t="s">
        <v>26</v>
      </c>
      <c r="F19" s="9" t="s">
        <v>1</v>
      </c>
      <c r="G19" s="16"/>
      <c r="H19" s="11">
        <f>SUM(H20:H23)</f>
        <v>128334.59999999999</v>
      </c>
      <c r="I19" s="11">
        <f>SUM(I20:I23)</f>
        <v>3600.8</v>
      </c>
      <c r="J19" s="11">
        <f>SUM(J20:J23)</f>
        <v>1938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f t="shared" si="1"/>
        <v>133873.4</v>
      </c>
    </row>
    <row r="20" spans="1:16" ht="15.75">
      <c r="A20" s="22"/>
      <c r="B20" s="22"/>
      <c r="C20" s="20"/>
      <c r="D20" s="19" t="s">
        <v>11</v>
      </c>
      <c r="E20" s="20"/>
      <c r="F20" s="9" t="s">
        <v>22</v>
      </c>
      <c r="G20" s="16"/>
      <c r="H20" s="11">
        <v>0</v>
      </c>
      <c r="I20" s="11">
        <v>540.20000000000005</v>
      </c>
      <c r="J20" s="11">
        <v>121.1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f t="shared" si="1"/>
        <v>661.30000000000007</v>
      </c>
    </row>
    <row r="21" spans="1:16" ht="15.75">
      <c r="A21" s="22"/>
      <c r="B21" s="22"/>
      <c r="C21" s="20"/>
      <c r="D21" s="27"/>
      <c r="E21" s="20"/>
      <c r="F21" s="9" t="s">
        <v>23</v>
      </c>
      <c r="G21" s="16"/>
      <c r="H21" s="11">
        <v>125228.7</v>
      </c>
      <c r="I21" s="11">
        <v>3060.6</v>
      </c>
      <c r="J21" s="11">
        <v>1816.9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f t="shared" si="1"/>
        <v>130106.2</v>
      </c>
    </row>
    <row r="22" spans="1:16" ht="15.75">
      <c r="A22" s="22"/>
      <c r="B22" s="22"/>
      <c r="C22" s="20"/>
      <c r="D22" s="19" t="s">
        <v>9</v>
      </c>
      <c r="E22" s="20"/>
      <c r="F22" s="9" t="s">
        <v>22</v>
      </c>
      <c r="G22" s="16"/>
      <c r="H22" s="11">
        <v>32.4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f t="shared" si="1"/>
        <v>32.4</v>
      </c>
    </row>
    <row r="23" spans="1:16" ht="15.75">
      <c r="A23" s="22"/>
      <c r="B23" s="22"/>
      <c r="C23" s="20"/>
      <c r="D23" s="20"/>
      <c r="E23" s="20"/>
      <c r="F23" s="12" t="s">
        <v>24</v>
      </c>
      <c r="G23" s="16"/>
      <c r="H23" s="11">
        <v>3073.5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f t="shared" si="1"/>
        <v>3073.5</v>
      </c>
    </row>
    <row r="24" spans="1:16" ht="15.75">
      <c r="A24" s="22"/>
      <c r="B24" s="22"/>
      <c r="C24" s="18" t="s">
        <v>7</v>
      </c>
      <c r="D24" s="9" t="s">
        <v>8</v>
      </c>
      <c r="E24" s="18" t="s">
        <v>27</v>
      </c>
      <c r="F24" s="9" t="s">
        <v>1</v>
      </c>
      <c r="G24" s="16"/>
      <c r="H24" s="11">
        <f t="shared" ref="H24:N24" si="5">SUM(H25:H29)</f>
        <v>0</v>
      </c>
      <c r="I24" s="11">
        <f t="shared" si="5"/>
        <v>0</v>
      </c>
      <c r="J24" s="11">
        <f t="shared" si="5"/>
        <v>0</v>
      </c>
      <c r="K24" s="11">
        <f t="shared" si="5"/>
        <v>0</v>
      </c>
      <c r="L24" s="11">
        <v>0</v>
      </c>
      <c r="M24" s="11">
        <v>0</v>
      </c>
      <c r="N24" s="11">
        <f t="shared" si="5"/>
        <v>0</v>
      </c>
      <c r="O24" s="11">
        <f>SUM(O25:O29)</f>
        <v>0</v>
      </c>
      <c r="P24" s="11">
        <f t="shared" si="1"/>
        <v>0</v>
      </c>
    </row>
    <row r="25" spans="1:16" ht="15.75">
      <c r="A25" s="22"/>
      <c r="B25" s="22"/>
      <c r="C25" s="18"/>
      <c r="D25" s="18" t="s">
        <v>11</v>
      </c>
      <c r="E25" s="18"/>
      <c r="F25" s="9" t="s">
        <v>22</v>
      </c>
      <c r="G25" s="16"/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f t="shared" si="1"/>
        <v>0</v>
      </c>
    </row>
    <row r="26" spans="1:16" ht="15.75">
      <c r="A26" s="22"/>
      <c r="B26" s="22"/>
      <c r="C26" s="18"/>
      <c r="D26" s="18"/>
      <c r="E26" s="18"/>
      <c r="F26" s="9" t="s">
        <v>23</v>
      </c>
      <c r="G26" s="16"/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f t="shared" si="1"/>
        <v>0</v>
      </c>
    </row>
    <row r="27" spans="1:16" ht="15.75">
      <c r="A27" s="22"/>
      <c r="B27" s="22"/>
      <c r="C27" s="18"/>
      <c r="D27" s="18"/>
      <c r="E27" s="18"/>
      <c r="F27" s="9" t="s">
        <v>25</v>
      </c>
      <c r="G27" s="16"/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f t="shared" si="1"/>
        <v>0</v>
      </c>
    </row>
    <row r="28" spans="1:16" ht="15.75">
      <c r="A28" s="22"/>
      <c r="B28" s="22"/>
      <c r="C28" s="18"/>
      <c r="D28" s="18" t="s">
        <v>9</v>
      </c>
      <c r="E28" s="18"/>
      <c r="F28" s="9" t="s">
        <v>22</v>
      </c>
      <c r="G28" s="16"/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f t="shared" si="1"/>
        <v>0</v>
      </c>
    </row>
    <row r="29" spans="1:16" ht="15.75">
      <c r="A29" s="22"/>
      <c r="B29" s="22"/>
      <c r="C29" s="18"/>
      <c r="D29" s="18"/>
      <c r="E29" s="18"/>
      <c r="F29" s="12" t="s">
        <v>24</v>
      </c>
      <c r="G29" s="16"/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f t="shared" si="1"/>
        <v>0</v>
      </c>
    </row>
    <row r="30" spans="1:16" ht="15.75">
      <c r="A30" s="22"/>
      <c r="B30" s="22"/>
      <c r="C30" s="18" t="s">
        <v>7</v>
      </c>
      <c r="D30" s="9" t="s">
        <v>8</v>
      </c>
      <c r="E30" s="18" t="s">
        <v>28</v>
      </c>
      <c r="F30" s="12" t="s">
        <v>1</v>
      </c>
      <c r="G30" s="16"/>
      <c r="H30" s="11">
        <f>SUM(H31:H33)</f>
        <v>0</v>
      </c>
      <c r="I30" s="11">
        <f t="shared" ref="I30:N30" si="6">SUM(I31:I33)</f>
        <v>0</v>
      </c>
      <c r="J30" s="11">
        <f t="shared" si="6"/>
        <v>0</v>
      </c>
      <c r="K30" s="11">
        <f>SUM(K31:K33)</f>
        <v>4083.3</v>
      </c>
      <c r="L30" s="11">
        <f t="shared" si="6"/>
        <v>1283</v>
      </c>
      <c r="M30" s="11">
        <f t="shared" si="6"/>
        <v>2550</v>
      </c>
      <c r="N30" s="11">
        <f t="shared" si="6"/>
        <v>0</v>
      </c>
      <c r="O30" s="11">
        <f>SUM(O31:O33)</f>
        <v>0</v>
      </c>
      <c r="P30" s="11">
        <f t="shared" si="1"/>
        <v>7916.3</v>
      </c>
    </row>
    <row r="31" spans="1:16" ht="15.75">
      <c r="A31" s="22"/>
      <c r="B31" s="22"/>
      <c r="C31" s="18"/>
      <c r="D31" s="9" t="s">
        <v>10</v>
      </c>
      <c r="E31" s="18"/>
      <c r="F31" s="12" t="s">
        <v>22</v>
      </c>
      <c r="G31" s="16"/>
      <c r="H31" s="11">
        <v>0</v>
      </c>
      <c r="I31" s="11">
        <v>0</v>
      </c>
      <c r="J31" s="11">
        <v>0</v>
      </c>
      <c r="K31" s="11">
        <v>147.4</v>
      </c>
      <c r="L31" s="11">
        <v>0</v>
      </c>
      <c r="M31" s="11">
        <v>0</v>
      </c>
      <c r="N31" s="11">
        <v>0</v>
      </c>
      <c r="O31" s="11">
        <v>0</v>
      </c>
      <c r="P31" s="11">
        <f t="shared" si="1"/>
        <v>147.4</v>
      </c>
    </row>
    <row r="32" spans="1:16" ht="15.75">
      <c r="A32" s="22"/>
      <c r="B32" s="22"/>
      <c r="C32" s="18"/>
      <c r="D32" s="9" t="s">
        <v>11</v>
      </c>
      <c r="E32" s="18"/>
      <c r="F32" s="12" t="s">
        <v>22</v>
      </c>
      <c r="G32" s="16"/>
      <c r="H32" s="11">
        <v>0</v>
      </c>
      <c r="I32" s="11">
        <v>0</v>
      </c>
      <c r="J32" s="11">
        <v>0</v>
      </c>
      <c r="K32" s="11">
        <v>0</v>
      </c>
      <c r="L32" s="11">
        <v>183</v>
      </c>
      <c r="M32" s="11">
        <v>0</v>
      </c>
      <c r="N32" s="11">
        <v>0</v>
      </c>
      <c r="O32" s="11">
        <v>0</v>
      </c>
      <c r="P32" s="11">
        <f t="shared" si="1"/>
        <v>183</v>
      </c>
    </row>
    <row r="33" spans="1:16" ht="18.75" customHeight="1">
      <c r="A33" s="22"/>
      <c r="B33" s="22"/>
      <c r="C33" s="18"/>
      <c r="D33" s="9" t="s">
        <v>11</v>
      </c>
      <c r="E33" s="18"/>
      <c r="F33" s="12" t="s">
        <v>23</v>
      </c>
      <c r="G33" s="17"/>
      <c r="H33" s="11">
        <v>0</v>
      </c>
      <c r="I33" s="11">
        <v>0</v>
      </c>
      <c r="J33" s="11">
        <v>0</v>
      </c>
      <c r="K33" s="11">
        <v>3935.9</v>
      </c>
      <c r="L33" s="11">
        <v>1100</v>
      </c>
      <c r="M33" s="11">
        <v>2550</v>
      </c>
      <c r="N33" s="11">
        <v>0</v>
      </c>
      <c r="O33" s="11">
        <v>0</v>
      </c>
      <c r="P33" s="11">
        <f t="shared" si="1"/>
        <v>7585.9</v>
      </c>
    </row>
    <row r="34" spans="1:16" ht="16.5" customHeight="1">
      <c r="A34" s="22"/>
      <c r="B34" s="22"/>
      <c r="C34" s="9" t="s">
        <v>6</v>
      </c>
      <c r="D34" s="9" t="s">
        <v>6</v>
      </c>
      <c r="E34" s="9" t="s">
        <v>6</v>
      </c>
      <c r="F34" s="9" t="s">
        <v>6</v>
      </c>
      <c r="G34" s="10" t="s">
        <v>4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f t="shared" si="1"/>
        <v>0</v>
      </c>
    </row>
    <row r="35" spans="1:16" ht="16.5" customHeight="1">
      <c r="A35" s="22"/>
      <c r="B35" s="23"/>
      <c r="C35" s="9" t="s">
        <v>6</v>
      </c>
      <c r="D35" s="9" t="s">
        <v>6</v>
      </c>
      <c r="E35" s="9" t="s">
        <v>6</v>
      </c>
      <c r="F35" s="9" t="s">
        <v>6</v>
      </c>
      <c r="G35" s="10" t="s">
        <v>5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f t="shared" ref="P35:P60" si="7">SUM(H35:O35)</f>
        <v>0</v>
      </c>
    </row>
    <row r="36" spans="1:16" ht="18.95" customHeight="1">
      <c r="A36" s="22"/>
      <c r="B36" s="21" t="s">
        <v>21</v>
      </c>
      <c r="C36" s="9" t="s">
        <v>29</v>
      </c>
      <c r="D36" s="9" t="s">
        <v>11</v>
      </c>
      <c r="E36" s="12" t="s">
        <v>18</v>
      </c>
      <c r="F36" s="9" t="s">
        <v>1</v>
      </c>
      <c r="G36" s="10" t="s">
        <v>0</v>
      </c>
      <c r="H36" s="11">
        <f>H38+H40+H41+H42</f>
        <v>0</v>
      </c>
      <c r="I36" s="11">
        <f>I38+I40+I41+I42</f>
        <v>44000</v>
      </c>
      <c r="J36" s="11">
        <f>J38+J40+J41+J42</f>
        <v>151664.79999999999</v>
      </c>
      <c r="K36" s="11">
        <f>K38+K40+K41+K42</f>
        <v>132510.79999999999</v>
      </c>
      <c r="L36" s="11">
        <f>L38+L40+L41+L42</f>
        <v>204875.4</v>
      </c>
      <c r="M36" s="11">
        <f>M38+M40++M39+M41+M42</f>
        <v>100000</v>
      </c>
      <c r="N36" s="11">
        <f>N38+N40++N39+N41+N42</f>
        <v>0</v>
      </c>
      <c r="O36" s="11">
        <f>O38+O40++O39+O41+O42</f>
        <v>0</v>
      </c>
      <c r="P36" s="11">
        <f t="shared" si="7"/>
        <v>633051</v>
      </c>
    </row>
    <row r="37" spans="1:16" ht="18.95" customHeight="1">
      <c r="A37" s="22"/>
      <c r="B37" s="22"/>
      <c r="C37" s="12" t="s">
        <v>29</v>
      </c>
      <c r="D37" s="9" t="s">
        <v>11</v>
      </c>
      <c r="E37" s="12" t="s">
        <v>18</v>
      </c>
      <c r="F37" s="9" t="s">
        <v>17</v>
      </c>
      <c r="G37" s="15" t="s">
        <v>2</v>
      </c>
      <c r="H37" s="11">
        <f>H38+H39</f>
        <v>0</v>
      </c>
      <c r="I37" s="11">
        <f t="shared" ref="I37:O37" si="8">I38+I39</f>
        <v>0</v>
      </c>
      <c r="J37" s="11">
        <f t="shared" si="8"/>
        <v>0</v>
      </c>
      <c r="K37" s="11">
        <f t="shared" si="8"/>
        <v>0</v>
      </c>
      <c r="L37" s="11">
        <f t="shared" si="8"/>
        <v>69875.399999999994</v>
      </c>
      <c r="M37" s="11">
        <f t="shared" si="8"/>
        <v>100000</v>
      </c>
      <c r="N37" s="11">
        <f t="shared" si="8"/>
        <v>0</v>
      </c>
      <c r="O37" s="11">
        <f t="shared" si="8"/>
        <v>0</v>
      </c>
      <c r="P37" s="11">
        <f t="shared" si="7"/>
        <v>169875.4</v>
      </c>
    </row>
    <row r="38" spans="1:16" ht="18.95" customHeight="1">
      <c r="A38" s="22"/>
      <c r="B38" s="22"/>
      <c r="C38" s="19" t="s">
        <v>29</v>
      </c>
      <c r="D38" s="9" t="s">
        <v>11</v>
      </c>
      <c r="E38" s="12" t="s">
        <v>27</v>
      </c>
      <c r="F38" s="9" t="s">
        <v>17</v>
      </c>
      <c r="G38" s="16"/>
      <c r="H38" s="11">
        <v>0</v>
      </c>
      <c r="I38" s="11">
        <v>0</v>
      </c>
      <c r="J38" s="11">
        <v>0</v>
      </c>
      <c r="K38" s="11">
        <v>0</v>
      </c>
      <c r="L38" s="11">
        <v>69875.399999999994</v>
      </c>
      <c r="M38" s="11">
        <v>0</v>
      </c>
      <c r="N38" s="11">
        <v>0</v>
      </c>
      <c r="O38" s="11">
        <v>0</v>
      </c>
      <c r="P38" s="11">
        <f t="shared" si="7"/>
        <v>69875.399999999994</v>
      </c>
    </row>
    <row r="39" spans="1:16" ht="18.95" customHeight="1">
      <c r="A39" s="22"/>
      <c r="B39" s="22"/>
      <c r="C39" s="28"/>
      <c r="D39" s="9" t="s">
        <v>11</v>
      </c>
      <c r="E39" s="12" t="s">
        <v>30</v>
      </c>
      <c r="F39" s="9" t="s">
        <v>17</v>
      </c>
      <c r="G39" s="17"/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100000</v>
      </c>
      <c r="N39" s="11">
        <v>0</v>
      </c>
      <c r="O39" s="11">
        <v>0</v>
      </c>
      <c r="P39" s="11">
        <f t="shared" si="7"/>
        <v>100000</v>
      </c>
    </row>
    <row r="40" spans="1:16" ht="18.95" customHeight="1">
      <c r="A40" s="22"/>
      <c r="B40" s="22"/>
      <c r="C40" s="12" t="s">
        <v>29</v>
      </c>
      <c r="D40" s="9" t="s">
        <v>11</v>
      </c>
      <c r="E40" s="12" t="s">
        <v>27</v>
      </c>
      <c r="F40" s="9" t="s">
        <v>17</v>
      </c>
      <c r="G40" s="13" t="s">
        <v>3</v>
      </c>
      <c r="H40" s="11">
        <v>0</v>
      </c>
      <c r="I40" s="11">
        <v>44000</v>
      </c>
      <c r="J40" s="11">
        <v>151664.79999999999</v>
      </c>
      <c r="K40" s="11">
        <v>132510.79999999999</v>
      </c>
      <c r="L40" s="11">
        <v>135000</v>
      </c>
      <c r="M40" s="11">
        <v>0</v>
      </c>
      <c r="N40" s="11">
        <v>0</v>
      </c>
      <c r="O40" s="11">
        <v>0</v>
      </c>
      <c r="P40" s="11">
        <f t="shared" si="7"/>
        <v>463175.6</v>
      </c>
    </row>
    <row r="41" spans="1:16" ht="18.95" customHeight="1">
      <c r="A41" s="22"/>
      <c r="B41" s="22"/>
      <c r="C41" s="9" t="s">
        <v>6</v>
      </c>
      <c r="D41" s="9" t="s">
        <v>6</v>
      </c>
      <c r="E41" s="9" t="s">
        <v>6</v>
      </c>
      <c r="F41" s="9" t="s">
        <v>6</v>
      </c>
      <c r="G41" s="10" t="s">
        <v>4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f t="shared" si="7"/>
        <v>0</v>
      </c>
    </row>
    <row r="42" spans="1:16" ht="18.95" customHeight="1">
      <c r="A42" s="23"/>
      <c r="B42" s="23"/>
      <c r="C42" s="9" t="s">
        <v>6</v>
      </c>
      <c r="D42" s="9" t="s">
        <v>6</v>
      </c>
      <c r="E42" s="9" t="s">
        <v>6</v>
      </c>
      <c r="F42" s="9" t="s">
        <v>6</v>
      </c>
      <c r="G42" s="10" t="s">
        <v>5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f t="shared" si="7"/>
        <v>0</v>
      </c>
    </row>
    <row r="43" spans="1:16" ht="15.75" hidden="1" customHeight="1">
      <c r="A43" s="21" t="s">
        <v>33</v>
      </c>
      <c r="B43" s="21" t="s">
        <v>13</v>
      </c>
      <c r="C43" s="9" t="s">
        <v>6</v>
      </c>
      <c r="D43" s="9" t="s">
        <v>6</v>
      </c>
      <c r="E43" s="9" t="s">
        <v>6</v>
      </c>
      <c r="F43" s="9" t="s">
        <v>6</v>
      </c>
      <c r="G43" s="10" t="s">
        <v>0</v>
      </c>
      <c r="H43" s="11">
        <f t="shared" ref="H43:N43" si="9">H44+H45+H46+H47</f>
        <v>82830.099999999991</v>
      </c>
      <c r="I43" s="11">
        <f t="shared" si="9"/>
        <v>29600.799999999999</v>
      </c>
      <c r="J43" s="11">
        <f>J44+J45+J46+J47</f>
        <v>54723.5</v>
      </c>
      <c r="K43" s="11">
        <f t="shared" si="9"/>
        <v>3586.8</v>
      </c>
      <c r="L43" s="11">
        <f t="shared" si="9"/>
        <v>2968.9</v>
      </c>
      <c r="M43" s="11">
        <f t="shared" si="9"/>
        <v>1473.2</v>
      </c>
      <c r="N43" s="11">
        <f t="shared" si="9"/>
        <v>0</v>
      </c>
      <c r="O43" s="11">
        <f>O44+O45+O46+O47</f>
        <v>0</v>
      </c>
      <c r="P43" s="11">
        <f t="shared" si="7"/>
        <v>175183.3</v>
      </c>
    </row>
    <row r="44" spans="1:16" ht="15.75" hidden="1">
      <c r="A44" s="22"/>
      <c r="B44" s="22"/>
      <c r="C44" s="9" t="s">
        <v>6</v>
      </c>
      <c r="D44" s="9" t="s">
        <v>6</v>
      </c>
      <c r="E44" s="12" t="s">
        <v>19</v>
      </c>
      <c r="F44" s="9" t="s">
        <v>1</v>
      </c>
      <c r="G44" s="13" t="s">
        <v>2</v>
      </c>
      <c r="H44" s="11">
        <f>H49+H57</f>
        <v>82830.099999999991</v>
      </c>
      <c r="I44" s="11">
        <f t="shared" ref="I44:N44" si="10">I49+I57</f>
        <v>29600.799999999999</v>
      </c>
      <c r="J44" s="11">
        <f>J49+J57</f>
        <v>54723.5</v>
      </c>
      <c r="K44" s="11">
        <f t="shared" si="10"/>
        <v>3586.8</v>
      </c>
      <c r="L44" s="11">
        <f t="shared" si="10"/>
        <v>2968.9</v>
      </c>
      <c r="M44" s="11">
        <f t="shared" si="10"/>
        <v>1473.2</v>
      </c>
      <c r="N44" s="11">
        <f t="shared" si="10"/>
        <v>0</v>
      </c>
      <c r="O44" s="11">
        <f>O49+O57</f>
        <v>0</v>
      </c>
      <c r="P44" s="11">
        <f t="shared" si="7"/>
        <v>175183.3</v>
      </c>
    </row>
    <row r="45" spans="1:16" ht="15.75" hidden="1">
      <c r="A45" s="22"/>
      <c r="B45" s="22"/>
      <c r="C45" s="9" t="s">
        <v>6</v>
      </c>
      <c r="D45" s="9" t="s">
        <v>6</v>
      </c>
      <c r="E45" s="9" t="s">
        <v>6</v>
      </c>
      <c r="F45" s="9" t="s">
        <v>6</v>
      </c>
      <c r="G45" s="10" t="s">
        <v>3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f t="shared" si="7"/>
        <v>0</v>
      </c>
    </row>
    <row r="46" spans="1:16" ht="15.75" hidden="1">
      <c r="A46" s="22"/>
      <c r="B46" s="22"/>
      <c r="C46" s="9" t="s">
        <v>6</v>
      </c>
      <c r="D46" s="9" t="s">
        <v>6</v>
      </c>
      <c r="E46" s="9" t="s">
        <v>6</v>
      </c>
      <c r="F46" s="9" t="s">
        <v>6</v>
      </c>
      <c r="G46" s="10" t="s">
        <v>4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f t="shared" si="7"/>
        <v>0</v>
      </c>
    </row>
    <row r="47" spans="1:16" ht="16.5" hidden="1" customHeight="1">
      <c r="A47" s="22"/>
      <c r="B47" s="23"/>
      <c r="C47" s="9" t="s">
        <v>6</v>
      </c>
      <c r="D47" s="9" t="s">
        <v>6</v>
      </c>
      <c r="E47" s="9" t="s">
        <v>6</v>
      </c>
      <c r="F47" s="9" t="s">
        <v>6</v>
      </c>
      <c r="G47" s="10" t="s">
        <v>5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f t="shared" si="7"/>
        <v>0</v>
      </c>
    </row>
    <row r="48" spans="1:16" ht="30" hidden="1" customHeight="1">
      <c r="A48" s="22"/>
      <c r="B48" s="21" t="s">
        <v>15</v>
      </c>
      <c r="C48" s="9" t="s">
        <v>7</v>
      </c>
      <c r="D48" s="9" t="s">
        <v>8</v>
      </c>
      <c r="E48" s="12" t="s">
        <v>19</v>
      </c>
      <c r="F48" s="9" t="s">
        <v>1</v>
      </c>
      <c r="G48" s="10" t="s">
        <v>0</v>
      </c>
      <c r="H48" s="11">
        <f t="shared" ref="H48:N48" si="11">H49+H53+H54+H55</f>
        <v>82830.099999999991</v>
      </c>
      <c r="I48" s="11">
        <f t="shared" si="11"/>
        <v>3600.8</v>
      </c>
      <c r="J48" s="11">
        <f t="shared" si="11"/>
        <v>4526.8999999999996</v>
      </c>
      <c r="K48" s="11">
        <f t="shared" si="11"/>
        <v>3586.8</v>
      </c>
      <c r="L48" s="11">
        <f t="shared" si="11"/>
        <v>2968.9</v>
      </c>
      <c r="M48" s="11">
        <f t="shared" si="11"/>
        <v>1473.2</v>
      </c>
      <c r="N48" s="11">
        <f t="shared" si="11"/>
        <v>0</v>
      </c>
      <c r="O48" s="11">
        <f>O49+O53+O54+O55</f>
        <v>0</v>
      </c>
      <c r="P48" s="11">
        <f t="shared" si="7"/>
        <v>98986.699999999983</v>
      </c>
    </row>
    <row r="49" spans="1:16" ht="15.75" hidden="1">
      <c r="A49" s="22"/>
      <c r="B49" s="22"/>
      <c r="C49" s="19" t="s">
        <v>7</v>
      </c>
      <c r="D49" s="9" t="s">
        <v>8</v>
      </c>
      <c r="E49" s="19" t="s">
        <v>20</v>
      </c>
      <c r="F49" s="9" t="s">
        <v>1</v>
      </c>
      <c r="G49" s="21" t="s">
        <v>2</v>
      </c>
      <c r="H49" s="11">
        <f>SUM(H50:H52)</f>
        <v>82830.099999999991</v>
      </c>
      <c r="I49" s="11">
        <f t="shared" ref="I49:N49" si="12">SUM(I50:I52)</f>
        <v>3600.8</v>
      </c>
      <c r="J49" s="11">
        <f t="shared" si="12"/>
        <v>4526.8999999999996</v>
      </c>
      <c r="K49" s="11">
        <f t="shared" si="12"/>
        <v>3586.8</v>
      </c>
      <c r="L49" s="11">
        <f t="shared" si="12"/>
        <v>2968.9</v>
      </c>
      <c r="M49" s="11">
        <f t="shared" si="12"/>
        <v>1473.2</v>
      </c>
      <c r="N49" s="11">
        <f t="shared" si="12"/>
        <v>0</v>
      </c>
      <c r="O49" s="11">
        <f>SUM(O50:O52)</f>
        <v>0</v>
      </c>
      <c r="P49" s="11">
        <f t="shared" si="7"/>
        <v>98986.699999999983</v>
      </c>
    </row>
    <row r="50" spans="1:16" ht="15.75" hidden="1">
      <c r="A50" s="22"/>
      <c r="B50" s="22"/>
      <c r="C50" s="20"/>
      <c r="D50" s="9" t="s">
        <v>11</v>
      </c>
      <c r="E50" s="20"/>
      <c r="F50" s="9" t="s">
        <v>22</v>
      </c>
      <c r="G50" s="22"/>
      <c r="H50" s="11">
        <v>0</v>
      </c>
      <c r="I50" s="11">
        <v>540.20000000000005</v>
      </c>
      <c r="J50" s="11">
        <v>548.79999999999995</v>
      </c>
      <c r="K50" s="11">
        <v>522.70000000000005</v>
      </c>
      <c r="L50" s="11">
        <v>519.6</v>
      </c>
      <c r="M50" s="11">
        <v>0</v>
      </c>
      <c r="N50" s="11">
        <v>0</v>
      </c>
      <c r="O50" s="11">
        <v>0</v>
      </c>
      <c r="P50" s="11">
        <f t="shared" si="7"/>
        <v>2131.3000000000002</v>
      </c>
    </row>
    <row r="51" spans="1:16" ht="15.75" hidden="1">
      <c r="A51" s="22"/>
      <c r="B51" s="22"/>
      <c r="C51" s="20"/>
      <c r="D51" s="9" t="s">
        <v>11</v>
      </c>
      <c r="E51" s="20"/>
      <c r="F51" s="9" t="s">
        <v>23</v>
      </c>
      <c r="G51" s="22"/>
      <c r="H51" s="11">
        <v>82006.899999999994</v>
      </c>
      <c r="I51" s="11">
        <v>3060.6</v>
      </c>
      <c r="J51" s="11">
        <v>3978.1</v>
      </c>
      <c r="K51" s="11">
        <v>3064.1</v>
      </c>
      <c r="L51" s="11">
        <v>2449.3000000000002</v>
      </c>
      <c r="M51" s="11">
        <v>1473.2</v>
      </c>
      <c r="N51" s="11">
        <v>0</v>
      </c>
      <c r="O51" s="11">
        <v>0</v>
      </c>
      <c r="P51" s="11">
        <f t="shared" si="7"/>
        <v>96032.200000000012</v>
      </c>
    </row>
    <row r="52" spans="1:16" ht="15.75" hidden="1">
      <c r="A52" s="22"/>
      <c r="B52" s="22"/>
      <c r="C52" s="27"/>
      <c r="D52" s="9" t="s">
        <v>9</v>
      </c>
      <c r="E52" s="27"/>
      <c r="F52" s="12" t="s">
        <v>24</v>
      </c>
      <c r="G52" s="23"/>
      <c r="H52" s="11">
        <v>823.2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f t="shared" si="7"/>
        <v>823.2</v>
      </c>
    </row>
    <row r="53" spans="1:16" ht="18.95" hidden="1" customHeight="1">
      <c r="A53" s="22"/>
      <c r="B53" s="22"/>
      <c r="C53" s="9" t="s">
        <v>6</v>
      </c>
      <c r="D53" s="9" t="s">
        <v>6</v>
      </c>
      <c r="E53" s="9" t="s">
        <v>6</v>
      </c>
      <c r="F53" s="9" t="s">
        <v>6</v>
      </c>
      <c r="G53" s="10" t="s">
        <v>3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f t="shared" si="7"/>
        <v>0</v>
      </c>
    </row>
    <row r="54" spans="1:16" ht="18.95" hidden="1" customHeight="1">
      <c r="A54" s="22"/>
      <c r="B54" s="22"/>
      <c r="C54" s="9" t="s">
        <v>6</v>
      </c>
      <c r="D54" s="9" t="s">
        <v>6</v>
      </c>
      <c r="E54" s="9" t="s">
        <v>6</v>
      </c>
      <c r="F54" s="9" t="s">
        <v>6</v>
      </c>
      <c r="G54" s="10" t="s">
        <v>4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f t="shared" si="7"/>
        <v>0</v>
      </c>
    </row>
    <row r="55" spans="1:16" ht="18.95" hidden="1" customHeight="1">
      <c r="A55" s="22"/>
      <c r="B55" s="23"/>
      <c r="C55" s="9" t="s">
        <v>6</v>
      </c>
      <c r="D55" s="9" t="s">
        <v>6</v>
      </c>
      <c r="E55" s="9" t="s">
        <v>6</v>
      </c>
      <c r="F55" s="9" t="s">
        <v>6</v>
      </c>
      <c r="G55" s="10" t="s">
        <v>5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f t="shared" si="7"/>
        <v>0</v>
      </c>
    </row>
    <row r="56" spans="1:16" ht="18.95" hidden="1" customHeight="1">
      <c r="A56" s="22"/>
      <c r="B56" s="21" t="s">
        <v>21</v>
      </c>
      <c r="C56" s="9" t="s">
        <v>29</v>
      </c>
      <c r="D56" s="9" t="s">
        <v>11</v>
      </c>
      <c r="E56" s="12" t="s">
        <v>19</v>
      </c>
      <c r="F56" s="9" t="s">
        <v>1</v>
      </c>
      <c r="G56" s="10" t="s">
        <v>0</v>
      </c>
      <c r="H56" s="11">
        <f t="shared" ref="H56:N56" si="13">H57+H58+H59+H60</f>
        <v>0</v>
      </c>
      <c r="I56" s="11">
        <f t="shared" si="13"/>
        <v>26000</v>
      </c>
      <c r="J56" s="11">
        <f>SUM(J57:J59)</f>
        <v>50196.6</v>
      </c>
      <c r="K56" s="11">
        <f t="shared" si="13"/>
        <v>0</v>
      </c>
      <c r="L56" s="11">
        <f t="shared" si="13"/>
        <v>0</v>
      </c>
      <c r="M56" s="11">
        <f t="shared" si="13"/>
        <v>0</v>
      </c>
      <c r="N56" s="11">
        <f t="shared" si="13"/>
        <v>0</v>
      </c>
      <c r="O56" s="11">
        <f>O57+O58+O59+O60</f>
        <v>0</v>
      </c>
      <c r="P56" s="11">
        <f t="shared" si="7"/>
        <v>76196.600000000006</v>
      </c>
    </row>
    <row r="57" spans="1:16" ht="18.95" hidden="1" customHeight="1">
      <c r="A57" s="22"/>
      <c r="B57" s="22"/>
      <c r="C57" s="12" t="s">
        <v>29</v>
      </c>
      <c r="D57" s="9" t="s">
        <v>11</v>
      </c>
      <c r="E57" s="12" t="s">
        <v>20</v>
      </c>
      <c r="F57" s="9" t="s">
        <v>17</v>
      </c>
      <c r="G57" s="10" t="s">
        <v>2</v>
      </c>
      <c r="H57" s="11">
        <v>0</v>
      </c>
      <c r="I57" s="11">
        <v>26000</v>
      </c>
      <c r="J57" s="11">
        <v>50196.6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f t="shared" si="7"/>
        <v>76196.600000000006</v>
      </c>
    </row>
    <row r="58" spans="1:16" ht="18.95" hidden="1" customHeight="1">
      <c r="A58" s="22"/>
      <c r="B58" s="22"/>
      <c r="C58" s="9" t="s">
        <v>6</v>
      </c>
      <c r="D58" s="9" t="s">
        <v>6</v>
      </c>
      <c r="E58" s="9" t="s">
        <v>6</v>
      </c>
      <c r="F58" s="9" t="s">
        <v>6</v>
      </c>
      <c r="G58" s="13" t="s">
        <v>3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f t="shared" si="7"/>
        <v>0</v>
      </c>
    </row>
    <row r="59" spans="1:16" ht="18.95" hidden="1" customHeight="1">
      <c r="A59" s="22"/>
      <c r="B59" s="22"/>
      <c r="C59" s="9" t="s">
        <v>6</v>
      </c>
      <c r="D59" s="9" t="s">
        <v>6</v>
      </c>
      <c r="E59" s="9" t="s">
        <v>6</v>
      </c>
      <c r="F59" s="9" t="s">
        <v>6</v>
      </c>
      <c r="G59" s="10" t="s">
        <v>4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f t="shared" si="7"/>
        <v>0</v>
      </c>
    </row>
    <row r="60" spans="1:16" ht="18.95" hidden="1" customHeight="1">
      <c r="A60" s="23"/>
      <c r="B60" s="23"/>
      <c r="C60" s="9" t="s">
        <v>6</v>
      </c>
      <c r="D60" s="9" t="s">
        <v>6</v>
      </c>
      <c r="E60" s="9" t="s">
        <v>6</v>
      </c>
      <c r="F60" s="9" t="s">
        <v>6</v>
      </c>
      <c r="G60" s="10" t="s">
        <v>5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f t="shared" si="7"/>
        <v>0</v>
      </c>
    </row>
    <row r="61" spans="1:16" ht="5.65" hidden="1" customHeight="1"/>
  </sheetData>
  <mergeCells count="30">
    <mergeCell ref="E49:E52"/>
    <mergeCell ref="C19:C23"/>
    <mergeCell ref="E19:E23"/>
    <mergeCell ref="G37:G39"/>
    <mergeCell ref="B56:B60"/>
    <mergeCell ref="C38:C39"/>
    <mergeCell ref="G49:G52"/>
    <mergeCell ref="C49:C52"/>
    <mergeCell ref="A43:A60"/>
    <mergeCell ref="B43:B47"/>
    <mergeCell ref="B48:B55"/>
    <mergeCell ref="A11:A42"/>
    <mergeCell ref="B11:B15"/>
    <mergeCell ref="B16:B35"/>
    <mergeCell ref="K2:P2"/>
    <mergeCell ref="G18:G33"/>
    <mergeCell ref="E30:E33"/>
    <mergeCell ref="D22:D23"/>
    <mergeCell ref="B36:B42"/>
    <mergeCell ref="H5:J5"/>
    <mergeCell ref="L5:P5"/>
    <mergeCell ref="J6:P6"/>
    <mergeCell ref="K7:P7"/>
    <mergeCell ref="M9:P9"/>
    <mergeCell ref="D25:D27"/>
    <mergeCell ref="C30:C33"/>
    <mergeCell ref="C24:C29"/>
    <mergeCell ref="E24:E29"/>
    <mergeCell ref="D20:D21"/>
    <mergeCell ref="D28:D29"/>
  </mergeCells>
  <phoneticPr fontId="0" type="noConversion"/>
  <pageMargins left="0.27559055118110237" right="0.11811023622047245" top="0.39370078740157483" bottom="0.39370078740157483" header="0.11811023622047245" footer="0.11811023622047245"/>
  <pageSetup paperSize="9" scale="56" fitToHeight="50" orientation="landscape" r:id="rId1"/>
  <rowBreaks count="1" manualBreakCount="1">
    <brk id="42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ГПК (2)</vt:lpstr>
      <vt:lpstr>'Для ГПК (2)'!Область_печати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fomkina</cp:lastModifiedBy>
  <cp:lastPrinted>2019-05-14T11:28:45Z</cp:lastPrinted>
  <dcterms:created xsi:type="dcterms:W3CDTF">2013-08-07T11:06:30Z</dcterms:created>
  <dcterms:modified xsi:type="dcterms:W3CDTF">2019-05-22T11:37:29Z</dcterms:modified>
</cp:coreProperties>
</file>